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0" fullCalcOnLoad="1" forceFullCalc="1"/>
</workbook>
</file>

<file path=xl/sharedStrings.xml><?xml version="1.0" encoding="utf-8"?>
<sst xmlns="http://schemas.openxmlformats.org/spreadsheetml/2006/main" uniqueCount="638">
  <si>
    <t>Penilaian</t>
  </si>
  <si>
    <t>Bobot</t>
  </si>
  <si>
    <t>Penjelasan</t>
  </si>
  <si>
    <t>Pilihan Jawaban</t>
  </si>
  <si>
    <t>Jawaban</t>
  </si>
  <si>
    <t>Nilai</t>
  </si>
  <si>
    <t xml:space="preserve"> %</t>
  </si>
  <si>
    <t>Catatan/Keterangan/Penjelasan</t>
  </si>
  <si>
    <t>Daftar Evidence/Bukti/Dokumen</t>
  </si>
  <si>
    <t>Tautan Bukti Dukung setiap pertanyaan</t>
  </si>
  <si>
    <t>A.</t>
  </si>
  <si>
    <t>PENGUNGKIT</t>
  </si>
  <si>
    <t>I.</t>
  </si>
  <si>
    <t>PEMENUHAN</t>
  </si>
  <si>
    <t>MANAJEMEN PERUBAHAN</t>
  </si>
  <si>
    <t>i.</t>
  </si>
  <si>
    <t>Penyusunan Tim Kerja</t>
  </si>
  <si>
    <t>PARENT</t>
  </si>
  <si>
    <t>a.</t>
  </si>
  <si>
    <t>Unit kerja telah membentuk tim untuk melakukan pembangunan Zona Integritas</t>
  </si>
  <si>
    <t>Ya, jika Tim telah dibentuk di dalam unit kerja.</t>
  </si>
  <si>
    <t>Ya/Tidak</t>
  </si>
  <si>
    <t>Ya</t>
  </si>
  <si>
    <t>Unit kerja telah membentuk tim untuk melakukan pembangunan Zona Integritas. Pembetukan tim ZI ini  diawali dengan SK Rektor no 1016/UN35/KP/2020 tentang penetapan fakultas MIPA UNP sebagai fakultas zona integritas untuk mendapatkan predikat WBK/WBBM tanggal 8 Mei 2020. Penetapan FMIPA sebagai fakultas ZI diikuti oleh penunjukan tim zona integritas oleh dekan melalui SK Dekan no 123/UN35.1/KP/2020 dan dilanjutkan dengan SK Dekan no. 104/UN35.1/KP/2021 Januari tahun 2021. Penunjukan tim ZI tahun 2023 adalah melalui SK Dekan no 5031/UN35.1/KP/2022.</t>
  </si>
  <si>
    <t xml:space="preserve">1. 
A. I.1.i.a.1. SK-ZI 2020
2. 
A. I.1.i.a.2. SK Tim ZI 2021
3. 
A. I.1.i.a.3. SK Tim ZI 2022a
4. 
A.I.1.i.a.4. SK Tim ZI 2022b
5. 
A.I.1.i.a.5. SK Tim ZI 2023
6. 
Surat Keputusan Rektor-Penujukan FMIPA sebagai unit ZI
</t>
  </si>
  <si>
    <t xml:space="preserve">1. 
https://inspirasidikti.kemdikbud.go.id/unitku/zona-integritas/2023-185/dokumen/A. I.1.i.a.1. SK-ZI 2020?file=185-universitas-negeri-padang/190-fakultas-matematika-dan-ilmu-pengetahuan-alam/1676544251.pdf
2. 
https://inspirasidikti.kemdikbud.go.id/unitku/zona-integritas/2023-185/dokumen/A. I.1.i.a.2. SK Tim ZI 2021?file=185-universitas-negeri-padang/190-fakultas-matematika-dan-ilmu-pengetahuan-alam/1676544265.pdf
3. 
https://inspirasidikti.kemdikbud.go.id/unitku/zona-integritas/2023-185/dokumen/A. I.1.i.a.3. SK Tim ZI 2022a?file=185-universitas-negeri-padang/190-fakultas-matematika-dan-ilmu-pengetahuan-alam/1676544277.pdf
4. 
https://inspirasidikti.kemdikbud.go.id/unitku/zona-integritas/2023-185/dokumen/A.I.1.i.a.4. SK Tim ZI 2022b?file=185-universitas-negeri-padang/190-fakultas-matematika-dan-ilmu-pengetahuan-alam/1676544336.pdf
5. 
https://inspirasidikti.kemdikbud.go.id/unitku/zona-integritas/2023-185/dokumen/A.I.1.i.a.5. SK Tim ZI 2023?file=185-universitas-negeri-padang/190-fakultas-matematika-dan-ilmu-pengetahuan-alam/1676544478.pdf
6. 
https://inspirasidikti.kemdikbud.go.id/unitku/zona-integritas/2023-185/dokumen/Surat Keputusan Rektor-Penujukan FMIPA sebagai unit ZI?file=185-universitas-negeri-padang/190-fakultas-matematika-dan-ilmu-pengetahuan-alam/1676606840.pdf
</t>
  </si>
  <si>
    <t>b.</t>
  </si>
  <si>
    <t>Penentuan anggota Tim dipilih melalui prosedur/mekanisme yang jelas</t>
  </si>
  <si>
    <t>a. Jika dengan prosedur/mekanisme yang jelas dan mewakili seluruh unsur dalam unit kerja
b. Jika sebagian menggunakan prosedur yang mewakili sebagian besar unsur dalam unit kerja
c. Jika tidak di seleksi.</t>
  </si>
  <si>
    <t>A/B/C</t>
  </si>
  <si>
    <t>A</t>
  </si>
  <si>
    <t>Penunjukan Tim ZI dilakukan melalui rapat pimpinan Fakultas. Berdasarkan hasil rapat tersebut, maka disusunlah beberapa kriteria yang dapat menjadi tim ZI WBK FMIPA, yaitu:
a.  Tim terdiri dari dosen dan tenaga kependidikan yang aktif dengan unit kerja berada di lingkungan FMIPA Universitas Negeri Padang.
b. Anggota diusulkan oleh masing-masing jurusan yang ada di FMIPA UNP dengan kriteria pengusulan oleh jurusan ; Anggota yang di usulkan memiliki integritas yang baik, memiliki budaya kerja yang baik, memiliki kepribadian yang baik, memiliki penilaian yang baik dari pimpinan jurusan, dosen dan tendik. 
c. Hasil rancangan dikirimkan ke pimpinan fakultas untuk dibuatkan SK tim zona integritas FMIPA UNP.</t>
  </si>
  <si>
    <t xml:space="preserve">1. 
A.I.1.i.b.1. SOP PENUNJUKKAN KEPANITIAAN TIM ADHOCK 2022
2. 
A.I.1.i.b. Prosedur Pembentukan Kepanitiaan Kegiatan (TIM ADHOCK) FMIPA
3. 
A.I.1.i.b.2.Notulen Rapat Pembentukan Tim Zona Integritas 
</t>
  </si>
  <si>
    <t xml:space="preserve">1. 
https://inspirasidikti.kemdikbud.go.id/unitku/zona-integritas/2023-185/dokumen/A.I.1.i.b.1. SOP PENUNJUKKAN KEPANITIAAN TIM ADHOCK 2022?file=185-universitas-negeri-padang/190-fakultas-matematika-dan-ilmu-pengetahuan-alam/1676534368.pdf
2. 
https://inspirasidikti.kemdikbud.go.id/unitku/zona-integritas/2023-185/dokumen/A.I.1.i.b. Prosedur Pembentukan Kepanitiaan Kegiatan (TIM ADHOCK) FMIPA?file=185-universitas-negeri-padang/190-fakultas-matematika-dan-ilmu-pengetahuan-alam/1676534511.pdf
3. 
https://inspirasidikti.kemdikbud.go.id/unitku/zona-integritas/2023-185/dokumen/A.I.1.i.b.2.Notulen Rapat Pembentukan Tim Zona Integritas ?file=185-universitas-negeri-padang/190-fakultas-matematika-dan-ilmu-pengetahuan-alam/1676678619.pdf
</t>
  </si>
  <si>
    <t>ii.</t>
  </si>
  <si>
    <t xml:space="preserve"> Rencana Pembangunan Zona Integritas </t>
  </si>
  <si>
    <t>Terdapat dokumen rencana kerja pembangunan Zona Integritas menuju WBK/WBBM</t>
  </si>
  <si>
    <t>Ya, jika memiliki  rencana kerja pembangunan Zona Integritas.</t>
  </si>
  <si>
    <t>FMIPA UNP telah memiliki rencana kerja pembangunan ZI menuju WBK/WBBM yang merupakan tindak lanjut dari pencapaian pada tahun 2020. Walaupun Tim ZI telah terbentuk dari tahun 2020 namun pada tahun 2021 terjadi restrukturisasi dikarenakan pergantian pimpinan di FMIPA UNP. Tim ini menyusun rencana kerja setiap area perubahan mengarah pada pelaksanaan perencanaan pada tahun 2020 seperti pelaksanaan sosialisasi pembangunan ZI menuju WBK/WBBM, penyusunan target kerja agen perubahan, finalisasi peta bisnis dll.</t>
  </si>
  <si>
    <t xml:space="preserve">1. 
A.I.1.ii.a.2. DOKUMEN RENCANA KERJA 2021
2. 
A.I.1.ii.a.3. Rancangan kerja ZI 2023
3. 
A.I.1.ii.a.4.Perjanjian kinerja Dekan terbaru
4. 
A.I.1.ii.a.5. Contoh Perjanjian Kerja Prodi (Pendidikan Kimia)
5. 
A.I.1.ii.a.1. Dokumen rencana kerja 2020
</t>
  </si>
  <si>
    <t xml:space="preserve">1. 
https://inspirasidikti.kemdikbud.go.id/unitku/zona-integritas/2023-185/dokumen/A.I.1.ii.a.2. DOKUMEN RENCANA KERJA 2021?file=185-universitas-negeri-padang/190-fakultas-matematika-dan-ilmu-pengetahuan-alam/1674285452.pdf
2. 
https://inspirasidikti.kemdikbud.go.id/unitku/zona-integritas/2023-185/dokumen/A.I.1.ii.a.3. Rancangan kerja ZI 2023?file=185-universitas-negeri-padang/190-fakultas-matematika-dan-ilmu-pengetahuan-alam/1674285934.pdf
3. 
https://inspirasidikti.kemdikbud.go.id/unitku/zona-integritas/2023-185/dokumen/A.I.1.ii.a.4.Perjanjian kinerja Dekan terbaru?file=185-universitas-negeri-padang/190-fakultas-matematika-dan-ilmu-pengetahuan-alam/1674285995.pdf
4. 
https://inspirasidikti.kemdikbud.go.id/unitku/zona-integritas/2023-185/dokumen/A.I.1.ii.a.5. Contoh Perjanjian Kerja Prodi (Pendidikan Kimia)?file=185-universitas-negeri-padang/190-fakultas-matematika-dan-ilmu-pengetahuan-alam/1674286012.pdf
5. 
https://inspirasidikti.kemdikbud.go.id/unitku/zona-integritas/2023-185/dokumen/A.I.1.ii.a.1. Dokumen rencana kerja 2020?file=185-universitas-negeri-padang/190-fakultas-matematika-dan-ilmu-pengetahuan-alam/1676459421.pdf
</t>
  </si>
  <si>
    <t>Dalam dokumen pembangunan terdapat target-target prioritas yang relevan dengan tujuan pembangunan WBK/WBBM</t>
  </si>
  <si>
    <t>a. Jika semua target-target prioritas relevan dengan tujuanpembangunan WBK/WBBM
b. Jika sebagian target-target prioritas relevan dengan tujuan pembangunan WBK/WBBM
c. Jika tidak ada target-target prioritas yang relevan dengan tujuan pembangunan WBK/WBBM</t>
  </si>
  <si>
    <t>Rencana kerja pada tiap area perubahan mengarah pada beberapa indikator pembangunan ZI untuk peningkatan kapasitas dan akuntabilitas organisasi, pemerintah yang bersih dan bebas KKN, serta peningkatan pelayanan publik. Misalnya, untuk meningkatkan pelayanan publik dalam hal penerimaan pegawai, telah disediakan instrumen monev tentang penanganan benturan kepentingan, sehingga proses penerimaan pegawai menjadi lebih tranparan. Selanjutnya, untuk meningkatkan kualitas proses pembelajaran, telah dirancang SOP tentang pembelajaran daring yang formatnya telah disesuaikan dengan format Menpan RB.</t>
  </si>
  <si>
    <t xml:space="preserve">1. 
A.I.1.ii.b.1. DOKUMEN RENCANA KERJA 2020
2. 
A.I.1.ii.b.3 Intrumen Monitoring dan Evaluasi Penanganan Benturan Kepentingan
3. 
A.I.1.ii.b.4. SOP Perkuliahan Luring dan Daring
</t>
  </si>
  <si>
    <t xml:space="preserve">1. 
https://inspirasidikti.kemdikbud.go.id/unitku/zona-integritas/2023-185/dokumen/A.I.1.ii.b.1. DOKUMEN RENCANA KERJA 2020?file=185-universitas-negeri-padang/190-fakultas-matematika-dan-ilmu-pengetahuan-alam/1674286554.pdf
2. 
https://inspirasidikti.kemdikbud.go.id/unitku/zona-integritas/2023-185/dokumen/A.I.1.ii.b.3 Intrumen Monitoring dan Evaluasi Penanganan Benturan Kepentingan?file=185-universitas-negeri-padang/190-fakultas-matematika-dan-ilmu-pengetahuan-alam/1674286634.pdf
3. 
https://inspirasidikti.kemdikbud.go.id/unitku/zona-integritas/2023-185/dokumen/A.I.1.ii.b.4. SOP Perkuliahan Luring dan Daring?file=185-universitas-negeri-padang/190-fakultas-matematika-dan-ilmu-pengetahuan-alam/1676545504.pdf
</t>
  </si>
  <si>
    <t>c.</t>
  </si>
  <si>
    <t>Terdapat mekanisme atau media untuk mensosialisasikan pembangunan WBK/WBBM</t>
  </si>
  <si>
    <t>a. Jika telah dilakukan pengelolaan media/aktivitas interaktif yang efektif untuk menginformasikan pembangunan ZI kepada internal dan stakeholder secara berkala
b. Jika pengelolaan media/aktivitas interaktif dilakukan secara terbatas dan tidak secara berkala
c. Jika pengelolaan media/aktivitas interaktif belum dilakukan</t>
  </si>
  <si>
    <t>Sudah terdapat mekanisme sosialisasi pembangunan WBK/WBBM yang termuat di dalam panduan sosialisasi pembangunan WBK/WBBM. Proses sosialisasi mengikuti mekanisme sosialisasi  yang telah ditetapkan. Berbagai media sosialisasi yang digunakan seperti website FMIPA, media sosial, spanduk, dan banner yang dapat diakses dan dijangkau stakehokder dan masyarakat. Hasil dari sosialisasi, dosen dan tendik menunjukkan bahwa mereka telah mengetahui mengenai WBK/WBBM ditunjukkan dengan menempatkan profile yang memuat pembangunan WBK/WBBM pada berbagai sosial media mereka yang bisa diketahui masyarakat luas. Walaupun pada tahun ini telah terlihat bahwa civitas akademika telah mengenal pembangunan WBK/WBBM, sosialisasi lebih lanjut perlu dilakukan secara reguler supaya informasi yang diberikan tepat sasaran.</t>
  </si>
  <si>
    <t>1. 
A.1.ii.c.1. Media Sosialisasi Zona Integritas FMIPA UNP</t>
  </si>
  <si>
    <t>https://inspirasidikti.kemdikbud.go.id/unitku/zona-integritas/2023-185/dokumen/A.1.ii.c.1. Media Sosialisasi Zona Integritas FMIPA UNP?file=185-universitas-negeri-padang/190-fakultas-matematika-dan-ilmu-pengetahuan-alam/1674286712.pdf</t>
  </si>
  <si>
    <t>iii.</t>
  </si>
  <si>
    <t>Pemantauan dan Evaluasi Pembangunan WBK/WBBM</t>
  </si>
  <si>
    <t>Seluruh kegiatan pembangunan sudah dilaksanakan sesuai dengan rencana</t>
  </si>
  <si>
    <t>a. Jika semua kegiatan pembangunan telah dilaksanakan sesuai dengan rencana
b. Jika sebagian besar kegiatan pembangunan telah dilaksanakan sesuai dengan rencana
c. Jika sebagian kecil kegiatan pembangunan telah dilaksanakan sesuai dengan rencana
d. Jika belum ada kegiatan pembangunan yang dilakukan sesuai dengan rencana</t>
  </si>
  <si>
    <t>A/B/C/D</t>
  </si>
  <si>
    <t>B</t>
  </si>
  <si>
    <t>Sebagian besar kegiatan pembangunan telah dilaksanakan sesuai rencana yang dapat dilihat pada laporan pembangunan Zona Integritas. Namun, belum seluruh rencana yang telah dirancang secara penuh untuk membangun zona integritas. Sehingga masih ada ruang untuk peningkatan kualitas pembangunan.</t>
  </si>
  <si>
    <t>1. 
A.I.1.iii.a.3. Laporan ZI-Januari 2023</t>
  </si>
  <si>
    <t>https://inspirasidikti.kemdikbud.go.id/unitku/zona-integritas/2023-185/dokumen/A.I.1.iii.a.3. Laporan ZI-Januari 2023?file=185-universitas-negeri-padang/190-fakultas-matematika-dan-ilmu-pengetahuan-alam/1674287060.pdf</t>
  </si>
  <si>
    <t>Terdapat monitoring dan evaluasi terhadap pembangunan Zona Integritas</t>
  </si>
  <si>
    <t>a. Jika monitoring dan evaluasi melibatkan pimpinan dan dilakukan secara berkala
b. Jika monitoring dan evaluasi melibatkan pimpinan tetapi tidak secara berkala
c. Jika monitoring dan evaluasi tidak melibatkan pimpinan dan tidak secara berkala
d. Jika tidak terdapat monitoring dan evaluasi terhadap pembangunan zona integritas</t>
  </si>
  <si>
    <t>Monitoring telah dilakukan dengan melibatkan pimpinan fakultas secara berkala dan terencana pada beberapa aspek pelaksanaan ZI. Beberapa monitoring yang sudah dilaksanakan secara reguler adalah monitoring terhadap pelaksanaan pembelajaran yang dilaksanakan dua kali dalam satu semester. selain itu untuk penelitian dan pengabdian masyarakat monev dilaksanakan 2 kali dalam satu tahun anggaran. Beberapa monitoring lainnya dilaksanakan namun belum secara berkala seperti melakukan survey terhadap pelayanan publik seperti E-surat dan survey terhadap internalisasi budaya kerja oleh role model. Selain itu, telah disediakan instrumen monev tentang penanganan benturan kepentingan, sehingga proses penerimaan pegawai menjadi lebih tranparan.</t>
  </si>
  <si>
    <t>1. 
A.I.1.iii.b.5. Bukti Monev Berkala</t>
  </si>
  <si>
    <t>https://inspirasidikti.kemdikbud.go.id/unitku/zona-integritas/2023-185/dokumen/A.I.1.iii.b.5. Bukti Monev Berkala?file=185-universitas-negeri-padang/190-fakultas-matematika-dan-ilmu-pengetahuan-alam/1674287121.pdf</t>
  </si>
  <si>
    <t>Hasil Monitoring dan Evaluasi telah ditindaklanjuti</t>
  </si>
  <si>
    <t>a. Jika semua catatan/rekomendasi hasil  monitoring dan evaluasi tim internal atas persiapan dan pelaksanaan kegiatan Unit WBK/WBBM telah ditindaklanjuti
b. Jika sebagian besar catatan/rekomendasi hasil monitoring danevaluasi tim internal atas persiapan dan pelaksanaan kegiatanUnit WBK/WBBM telah ditindaklanjuti
c. Jika sebagian kecil catatan/rekomendasi hasil monitoring dan evaluasi tim internal atas persiapan dan pelaksanaan kegiatan Unit WBK/WBBM telah ditindaklanjuti
d. Jika catatan/rekomendasi hasil monitoring dan evaluasi tim internal atas persiapan dan pelaksanaan kegiatan Unit WBK/WBBM belum ditindaklanjuti</t>
  </si>
  <si>
    <t>Sebagian besar catatan dan rekomendasi hasil monitoring evaluasi yang telah dilakukan secara berkala seperti yang dijelaskan pada poin sebelumnya telah ditindak lanjuti. Sebagai contoh, hasil monev pembelajaran dari setiap program studi ditindak lanjuti oleh koordinator program studi seperti memberikan surat peringatan (teguran) pada dosen yang tidak memberikan pelayanan pembelajaran yang baik pada mahasiswa. Demikian juga dengan hasil monev penelitian dan pengabdian masyarakat. Dosen yang tidak memenuhi luaran pada waktu yang telah ditentukan akan diberikan surat pemberitahuan untuk segera melengkapi persyaratan dan jika tidak dipenuhi diberikan sanksi tidak bisa mengajukan proposal penelitian dan pengabdian masyarakat pada tahun berikutnya. Selain itu, terdapat juga beberapa reward dan punishment yang telah diberikan kepada kepada dosen dan tendik yang berprestasi dan bermasalah berdasarkan monitoring dan evaluasi yang telah dilakukan. Misalnya, memberikan SK dan penghargaan kepada tendik berprestasi yang diumumkan tiap bulannya di Mading Informasi Fakultas.</t>
  </si>
  <si>
    <t>1. 
A.I.1.iii.c.1.Daftar Tendik Berprestasi FMIPA UNP 2022</t>
  </si>
  <si>
    <t>https://inspirasidikti.kemdikbud.go.id/unitku/zona-integritas/2023-185/dokumen/A.I.1.iii.c.1.Daftar Tendik Berprestasi FMIPA UNP 2022?file=185-universitas-negeri-padang/190-fakultas-matematika-dan-ilmu-pengetahuan-alam/1674287529.pdf</t>
  </si>
  <si>
    <t>iv.</t>
  </si>
  <si>
    <t xml:space="preserve">Perubahan pola pikir dan budaya kerja </t>
  </si>
  <si>
    <t>Pimpinan berperan sebagai role model dalam pelaksanaan Pembangunan WBK/WBBM</t>
  </si>
  <si>
    <t>ya, jika pimpinan menjadi contoh pelaksanaan nilai-nilai organisasi.</t>
  </si>
  <si>
    <t>Role model sudah menjadi contoh dalam internalisasi nilai-nilai seperti integritas, akuntabel, profesional, peduli dan inovatif dalam berbagai aspek. Pimpinan sebagai role model telah menunjukkan keteladanan seperti hadir tepat waktu, membuat e lhkpn dan SPT tahunan sesuai dengan waktu yang ditetapkan. Aktif dalam pengembangan keprofesionalan untuk penunjang tri dharma perguruan tinggi dan kegiatan lainnya yang menunjang pelayanan publik.</t>
  </si>
  <si>
    <t xml:space="preserve">1. 
LKHASN 2022 (1)
2. 
LKHASN 2022 (2)
3. 
Report LHKPN ALL_12 Mei 2022
4. 
Penunjukan TIM Role Model ZI 2021 
5. 
SK No. 54 TIM Agen Perubahan dan Role Model ZI(2022)
</t>
  </si>
  <si>
    <t xml:space="preserve">1. 
https://inspirasidikti.kemdikbud.go.id/unitku/zona-integritas/2023-185/dokumen/LKHASN 2022 (1)?file=185-universitas-negeri-padang/190-fakultas-matematika-dan-ilmu-pengetahuan-alam/1674287627.pdf
2. 
https://inspirasidikti.kemdikbud.go.id/unitku/zona-integritas/2023-185/dokumen/LKHASN 2022 (2)?file=185-universitas-negeri-padang/190-fakultas-matematika-dan-ilmu-pengetahuan-alam/1674287676.pdf
3. 
https://inspirasidikti.kemdikbud.go.id/unitku/zona-integritas/2023-185/dokumen/Report LHKPN ALL_12 Mei 2022?file=185-universitas-negeri-padang/190-fakultas-matematika-dan-ilmu-pengetahuan-alam/1674287684.pdf
4. 
https://inspirasidikti.kemdikbud.go.id/unitku/zona-integritas/2023-185/dokumen/Penunjukan TIM Role Model ZI 2021 ?file=185-universitas-negeri-padang/190-fakultas-matematika-dan-ilmu-pengetahuan-alam/1674287716.pdf
5. 
https://inspirasidikti.kemdikbud.go.id/unitku/zona-integritas/2023-185/dokumen/SK No. 54 TIM Agen Perubahan dan Role Model ZI(2022)?file=185-universitas-negeri-padang/190-fakultas-matematika-dan-ilmu-pengetahuan-alam/1674287722.pdf
</t>
  </si>
  <si>
    <t>Sudah ditetapkan agen perubahan</t>
  </si>
  <si>
    <t>a. Jika agen perubahan telah ditetapkan dan  berkontribusi terhadap perubahan pada unit kerjanya
b. Jika agen perubahan telah ditetapkan namun belum berkontribusi terhadap perubahan pada unit kerjanya
c. Jika belum terdapat agen perubahan</t>
  </si>
  <si>
    <t>Agen perubahan yang telah ditetapkan pada SK dekan mengenai role model dan agen perubahan telah berkontribusi positif untuk menginisiasi perubahan di FMIPA UNP dan menginternalisasi nilai-nilai seperti dalam menanamkan nilai profesionalitas, agen perubahan mengadakan sosialisasi dan coaching clinic untuk meningkatkan jumlah hibah penelitian dan jumlah publikasi serta pengabdian masyarakat yang tepat sasaran.</t>
  </si>
  <si>
    <t xml:space="preserve">1. 
SK No. 54 TIM Agen Perubahan dan Role Model ZI(2022)
2. 
Tabel 1 rencana kerja agen perubahan
3. 
125 Penunjuk TIM Agen Perubahan ZI
</t>
  </si>
  <si>
    <t xml:space="preserve">1. 
https://inspirasidikti.kemdikbud.go.id/unitku/zona-integritas/2023-185/dokumen/SK No. 54 TIM Agen Perubahan dan Role Model ZI(2022)?file=185-universitas-negeri-padang/190-fakultas-matematika-dan-ilmu-pengetahuan-alam/1674287754.pdf
2. 
https://inspirasidikti.kemdikbud.go.id/unitku/zona-integritas/2023-185/dokumen/Tabel 1 rencana kerja agen perubahan?file=185-universitas-negeri-padang/190-fakultas-matematika-dan-ilmu-pengetahuan-alam/1674287761.pdf
3. 
https://inspirasidikti.kemdikbud.go.id/unitku/zona-integritas/2023-185/dokumen/125 Penunjuk TIM Agen Perubahan ZI?file=185-universitas-negeri-padang/190-fakultas-matematika-dan-ilmu-pengetahuan-alam/1674287775.pdf
</t>
  </si>
  <si>
    <t>Telah dibangun budaya kerja dan pola pikir di lingkungan organisasi</t>
  </si>
  <si>
    <t>a. Jika telah dilakukan upaya pembangunan budaya kerja dan pola pikir dan mampu mengurangi resistensi atas perubahan
b. Jika telah dilakukan upaya pembangunan budaya kerja dan pola pikir tapi masih terdapat resistensi atas perubahan
c. Jika belum terdapat upaya pembangunan budaya kerja dan pola pikir</t>
  </si>
  <si>
    <t>Sudah dibangun budaya kerja dan pola pikir di lingkungan organisasi. Sebagian besar dosen dan pegawai sudah mengerjakan tugas sesuai tupoksinya. Namun masih ada sebagian kecil pegawai yang perlu ditingkatkan etos kerja dan kesadaran terhadap tupoksinya. Melalui teladan yang diberikan role model dan sosialisasi yang dilaksanakan sebagian besar dosen dan pegawai telah menunjukkan sikap positif terhadp perubahan yang dapat dilihat pada BKD dan SKP dosen yang dinilai setiap semester dan setiap tahun. Walaupun demikian tetap masih ada resistensi terhadap perubahan yang perlu diberikan tindak lanjut kedepannya.</t>
  </si>
  <si>
    <t xml:space="preserve">1. 
Pelatihan teknisi labor 1
2. 
Pelatihan teknisi labor2
3. 
Sertifikat Pelatihan Penulis Buku Non-Fiksi untuk Dosen
</t>
  </si>
  <si>
    <t xml:space="preserve">1. 
https://inspirasidikti.kemdikbud.go.id/unitku/zona-integritas/2023-185/dokumen/Pelatihan teknisi labor 1?file=185-universitas-negeri-padang/190-fakultas-matematika-dan-ilmu-pengetahuan-alam/1674287794.pdf
2. 
https://inspirasidikti.kemdikbud.go.id/unitku/zona-integritas/2023-185/dokumen/Pelatihan teknisi labor2?file=185-universitas-negeri-padang/190-fakultas-matematika-dan-ilmu-pengetahuan-alam/1674287801.pdf
3. 
https://inspirasidikti.kemdikbud.go.id/unitku/zona-integritas/2023-185/dokumen/Sertifikat Pelatihan Penulis Buku Non-Fiksi untuk Dosen?file=185-universitas-negeri-padang/190-fakultas-matematika-dan-ilmu-pengetahuan-alam/1674287808.pdf
</t>
  </si>
  <si>
    <t>d.</t>
  </si>
  <si>
    <t>Anggota organisasi terlibat dalam pembangunan Zona Integritas menuju WBK/WBBM</t>
  </si>
  <si>
    <t>a. Jika semua anggota terlibat dalam pembangunan Zona Integritas menuju WBK/WBBM dan usulan-usulan dari anggota diakomodasikan dalam keputusan
b. Jika sebagian besar anggota terlibat dalam pembangunan Zona Integritas menuju WBK/WBBM
c. Jika sebagian kecil anggota terlibat dalam pembangunan Zona Integritas menuju WBK/WBBM
d. Jika belum ada anggota terlibat dalam pembangunan Zona Integritas menuju WBK/WBBM</t>
  </si>
  <si>
    <t>Semua anggota organisasi terlibat aktif dalam proses pembangunan Zona Integritas menuju WBK/WBBM yang dimulai dengan pembuatan rencana kerja, pelaksanaan, monitoring dan tindak lanjut, serta usulan-usulan dari anggota diakomodasikan dalam keputusan.</t>
  </si>
  <si>
    <t xml:space="preserve">1. 
Rapat Tindak Lanjut Koordinasi Teknis Tata Laksana Proses Pembangunan ZI di Lingkungan FMIPA UNP
2. 
Evaluasi Persiapan Kegiatan ZI
3. 
Notulen Rapat 25 Juni 2020
4. 
Daftar hadir rapat 5 Oktober 2020
</t>
  </si>
  <si>
    <t xml:space="preserve">1. 
https://inspirasidikti.kemdikbud.go.id/unitku/zona-integritas/2023-185/dokumen/Rapat Tindak Lanjut Koordinasi Teknis Tata Laksana Proses Pembangunan ZI di Lingkungan FMIPA UNP?file=185-universitas-negeri-padang/190-fakultas-matematika-dan-ilmu-pengetahuan-alam/1676460390.pdf
2. 
https://inspirasidikti.kemdikbud.go.id/unitku/zona-integritas/2023-185/dokumen/Evaluasi Persiapan Kegiatan ZI?file=185-universitas-negeri-padang/190-fakultas-matematika-dan-ilmu-pengetahuan-alam/1676460415.pdf
3. 
https://inspirasidikti.kemdikbud.go.id/unitku/zona-integritas/2023-185/dokumen/Notulen Rapat 25 Juni 2020?file=185-universitas-negeri-padang/190-fakultas-matematika-dan-ilmu-pengetahuan-alam/1676679108.pdf
4. 
https://inspirasidikti.kemdikbud.go.id/unitku/zona-integritas/2023-185/dokumen/Daftar hadir rapat 5 Oktober 2020?file=185-universitas-negeri-padang/190-fakultas-matematika-dan-ilmu-pengetahuan-alam/1676679120.pdf
</t>
  </si>
  <si>
    <t>PENATAAN TATALAKSANA</t>
  </si>
  <si>
    <t xml:space="preserve">Prosedur Operasional Tetap (SOP) Kegiatan Utama </t>
  </si>
  <si>
    <t>SOP mengacu pada peta proses bisnis instansi</t>
  </si>
  <si>
    <t>a. Jika semua SOP unit telah mengacu peta proses bisnis dan juga melakukan inovasi yang selaras
b. Jika semua SOP unit telah mengacu peta proses bisnis
c. Jika sebagian SOP unit telah mengacu peta proses bisnis
d. Jika belum terdapat SOP unit yang mengacu peta proses bisnis</t>
  </si>
  <si>
    <t xml:space="preserve">1. 
1.1.1 - 2023 Peta Bisnis Layanan Inti
2. 
1.1.2 - 2023 Peta Bisnis Layanan Pendukung
3. 
1.1.3 - 2023 SOP FMIPA UNP
4. 
1.1.4 - 2023 Kesesuaian Peta Bisnis dengan SOP FMIPA UNP 
</t>
  </si>
  <si>
    <t xml:space="preserve">1. 
https://inspirasidikti.kemdikbud.go.id/unitku/zona-integritas/2023-185/dokumen/1.1.1 - 2023 Peta Bisnis Layanan Inti?file=185-universitas-negeri-padang/190-fakultas-matematika-dan-ilmu-pengetahuan-alam/1674361876.pdf
2. 
https://inspirasidikti.kemdikbud.go.id/unitku/zona-integritas/2023-185/dokumen/1.1.2 - 2023 Peta Bisnis Layanan Pendukung?file=185-universitas-negeri-padang/190-fakultas-matematika-dan-ilmu-pengetahuan-alam/1674361893.pdf
3. 
https://inspirasidikti.kemdikbud.go.id/unitku/zona-integritas/2023-185/dokumen/1.1.3 - 2023 SOP FMIPA UNP?file=185-universitas-negeri-padang/190-fakultas-matematika-dan-ilmu-pengetahuan-alam/1674361906.pdf
4. 
https://inspirasidikti.kemdikbud.go.id/unitku/zona-integritas/2023-185/dokumen/1.1.4 - 2023 Kesesuaian Peta Bisnis dengan SOP FMIPA UNP ?file=185-universitas-negeri-padang/190-fakultas-matematika-dan-ilmu-pengetahuan-alam/1674361906.pdf
</t>
  </si>
  <si>
    <t>Prosedur operasional tetap (SOP) telah diterapkan</t>
  </si>
  <si>
    <t>a. Jika unit telah menerapkan seluruh SOP yang ditetapkan organisasi dan juga melakukan inovasi pada SOP yang diterapkan
b. Jika unit telah menerapkan seluruh SOP yang ditetapkan organisasi
c. Jika unit telah menerapkan sebagian besar SOP yang ditetapkan organisasi
d. Jika unit telah menerapkan sebagian kecil SOP yang ditetapkan organisasi
e. Jika unit belum menerapkan SOP yang telah ditetapkan organisasi</t>
  </si>
  <si>
    <t>A/B/C/D/E</t>
  </si>
  <si>
    <t>1. 
1.2.1 - 2023 Evaluasi Penerapan SOP FMIPA UNP</t>
  </si>
  <si>
    <t>https://inspirasidikti.kemdikbud.go.id/unitku/zona-integritas/2023-185/dokumen/1.2.1 - 2023 Evaluasi Penerapan SOP FMIPA UNP?file=185-universitas-negeri-padang/190-fakultas-matematika-dan-ilmu-pengetahuan-alam/1676688978.pdf</t>
  </si>
  <si>
    <t>Prosedur operasional tetap (SOP) telah dievaluasi</t>
  </si>
  <si>
    <t>a. Jika seluruh SOP utama telah dievaluasi dan telah ditindaklanjuti berupa perbaikan SOP atau usulan perbaikan SOP
b. Jika sebagian besar SOP utama telah dievaluasi dan telah ditindaklanjuti berupa perbaikan SOP atau usulan perbaikan SOP
c. Jika sebagian besar SOP utama telah dievaluasi tetapi belum ditindaklanjuti
d. Jika sebagian kecil SOP utama telah dievaluasi
e. Jika SOP belum pernah dievaluasi</t>
  </si>
  <si>
    <t xml:space="preserve">1. 
1.3.1 - 2023 Laporan Monitoring dan Evaluasi SOP FMIPA UNP
2. 
1.3.2 - 2023 Instrumen Monitoring dan Evaluasi SOP di Lingkungan FMIPA UNP
</t>
  </si>
  <si>
    <t xml:space="preserve">1. 
https://inspirasidikti.kemdikbud.go.id/unitku/zona-integritas/2023-185/dokumen/1.3.1 - 2023 Laporan Monitoring dan Evaluasi SOP FMIPA UNP?file=185-universitas-negeri-padang/190-fakultas-matematika-dan-ilmu-pengetahuan-alam/1676689245.pdf
2. 
https://inspirasidikti.kemdikbud.go.id/unitku/zona-integritas/2023-185/dokumen/1.3.2 - 2023 Instrumen Monitoring dan Evaluasi SOP di Lingkungan FMIPA UNP?file=185-universitas-negeri-padang/190-fakultas-matematika-dan-ilmu-pengetahuan-alam/1676689261.pdf
</t>
  </si>
  <si>
    <t>Sistem Pemerintahan Berbasis Elektronik (SPBE)</t>
  </si>
  <si>
    <t>Sistem pengukuran kinerja unit sudah menggunakan teknologi informasi</t>
  </si>
  <si>
    <t>a. Jika unit memiliki sistem pengukuran kinerja (e-performance/e-sakip) yang menggunakan teknologi informasi dan juga melakukan inovasi
b. Jika unit memiliki sistem pengukuran kinerja (e-performance/e-sakip) yang menggunakan teknologi informasi
c. Jika belum memiliki sistem pengukuran kinerja (e-performance/e-sakip) yang menggunakan teknologi informasi</t>
  </si>
  <si>
    <t>1. 
2.1.1 - 2023 E-Office Sistem Pengukuran Kinerja</t>
  </si>
  <si>
    <t>https://inspirasidikti.kemdikbud.go.id/unitku/zona-integritas/2023-185/dokumen/2.1.1 - 2023 E-Office Sistem Pengukuran Kinerja?file=185-universitas-negeri-padang/190-fakultas-matematika-dan-ilmu-pengetahuan-alam/1674362276.pdf</t>
  </si>
  <si>
    <t>Operasionalisasi manajemen SDM sudah menggunakan teknologi informasi</t>
  </si>
  <si>
    <t>a. Jika unit memiliki operasionalisasi manajemen SDM yang menggunakan teknologi informasi dan juga melakukan inovasi
b. Jika unit memiliki operasionalisasi manajemen SDM yang menggunakan teknologi informasi secara terpusat
c. Jika belum menggunakan teknologi informasi dalam operasionalisasi manajemen SDM</t>
  </si>
  <si>
    <t>1. 
2.2.1 - 2023 E-Office Operasionalisasi Manajemen SDM</t>
  </si>
  <si>
    <t>https://inspirasidikti.kemdikbud.go.id/unitku/zona-integritas/2023-185/dokumen/2.2.1 - 2023 E-Office Operasionalisasi Manajemen SDM?file=185-universitas-negeri-padang/190-fakultas-matematika-dan-ilmu-pengetahuan-alam/1674362289.pdf</t>
  </si>
  <si>
    <t>Pemberian pelayanan kepada publik sudah menggunakan teknologi informasi</t>
  </si>
  <si>
    <t>a. Jika unit memberikan pelayanan kepada publik dengan menggunakan teknologi informasi terpusat/unit sendiri dan terdapat inovasi
b. Jika unit memberikan pelayanan kepada publik dengan menggunakan teknologi informasi secara terpusat
c. Jika belum memberikan pelayanan kepada publik dengan menggunakan teknologi informasi</t>
  </si>
  <si>
    <t>1. 
2.3.1 - 2023 E-Office Pemberian Pelayanan kepada Publik</t>
  </si>
  <si>
    <t>https://inspirasidikti.kemdikbud.go.id/unitku/zona-integritas/2023-185/dokumen/2.3.1 - 2023 E-Office Pemberian Pelayanan kepada Publik?file=185-universitas-negeri-padang/190-fakultas-matematika-dan-ilmu-pengetahuan-alam/1674362297.pdf</t>
  </si>
  <si>
    <t>d</t>
  </si>
  <si>
    <t>Telah dilakukan monitoring dan dan evaluasi terhadap pemanfaatan teknologi informasi dalam pengukuran kinerja unit, operasionalisasi SDM, dan pemberian layanan kepada publik</t>
  </si>
  <si>
    <t>a. Jika laporan monitoring dan evaluasi terhadap pemanfaatan teknologi informasi dalam pengukuran kinerja unit, operasionalisasi SDM, dan pemberian layanan kepada publik sudah dilakukan secara berkala
b. Jika laporan monitoring dan evaluasi terhadap pemanfaatan teknologi informasi dalam pengukuran kinerja unit, operasionalisasi SDM, dan pemberian layanan kepada publik sudah dilakukan tetapi tidak secara berkala
c. Jika tidak terdapat monitoring dan evaluasi terhadap pemanfaatan teknologi informasi dalam pengukuran kinerja unit, operasionalisasi SDM, dan pemberian layanan kepada publik</t>
  </si>
  <si>
    <t xml:space="preserve">1. 
2.4.1 - 2023 Instrumen Kuisioner G-form
2. 
2.4.2 - 2023 Hasil Kuisioner G-form
3. 
2.4.3 - 2023 Laporan Movev E-Office
</t>
  </si>
  <si>
    <t xml:space="preserve">1. 
https://inspirasidikti.kemdikbud.go.id/unitku/zona-integritas/2023-185/dokumen/2.4.1 - 2023 Instrumen Kuisioner G-form?file=185-universitas-negeri-padang/190-fakultas-matematika-dan-ilmu-pengetahuan-alam/1674362301.pdf
2. 
https://inspirasidikti.kemdikbud.go.id/unitku/zona-integritas/2023-185/dokumen/2.4.2 - 2023 Hasil Kuisioner G-form?file=185-universitas-negeri-padang/190-fakultas-matematika-dan-ilmu-pengetahuan-alam/1674362313.pdf
3. 
https://inspirasidikti.kemdikbud.go.id/unitku/zona-integritas/2023-185/dokumen/2.4.3 - 2023 Laporan Movev E-Office?file=185-universitas-negeri-padang/190-fakultas-matematika-dan-ilmu-pengetahuan-alam/1674362490.pdf
</t>
  </si>
  <si>
    <t xml:space="preserve">Keterbukaan Informasi Publik </t>
  </si>
  <si>
    <t>Kebijakan tentang  keterbukaan informasi publik telah diterapkan</t>
  </si>
  <si>
    <t>a. Jika sudah terdapat Pejabat Pengelola Informasi Publik (PPID) yang menyebarkan seluruh informasi yang dapat diakses secara mutakhir dan lengkap
b. Jika sudah terdapat PPID yang menyebarkan sebagian informasi yang dapat diakses secara mutakhir dan lengkap
c. Jika belum ada PPID dan belum melakukan penyebaran informasi publik</t>
  </si>
  <si>
    <t>1. 
3.1.1 - 2023 SK PPID 2022</t>
  </si>
  <si>
    <t>https://inspirasidikti.kemdikbud.go.id/unitku/zona-integritas/2023-185/dokumen/3.1.1 - 2023 SK PPID 2022?file=185-universitas-negeri-padang/190-fakultas-matematika-dan-ilmu-pengetahuan-alam/1674362161.pdf</t>
  </si>
  <si>
    <t>Telah dilakukan monitoring dan evaluasi pelaksanaan kebijakan keterbukaan informasi publik</t>
  </si>
  <si>
    <t>a. Jika dilakukan monitoring dan evaluasi pelaksanaan kebijakan keterbukaan informasi publik dan telah ditindaklanjuti
b. Jika monitoring dan evaluasi pelaksanaan kebijakan keterbukaan informasi publik telah dilakukan tetapi belum ditindaklanjuti
c. Jika monitoring dan evaluasi pelaksanaan kebijakan keterbukaan informasi publik belum dilakukan</t>
  </si>
  <si>
    <t>1. 
3.2.1 - 2023 Monev Pusat</t>
  </si>
  <si>
    <t>https://inspirasidikti.kemdikbud.go.id/unitku/zona-integritas/2023-185/dokumen/3.2.1 - 2023 Monev Pusat?file=185-universitas-negeri-padang/190-fakultas-matematika-dan-ilmu-pengetahuan-alam/1674362178.pdf</t>
  </si>
  <si>
    <t>PENATAAN SISTEM MANAJEMEN SDM APARATUR</t>
  </si>
  <si>
    <t xml:space="preserve">Perencanaan Kebutuhan Pegawai sesuai dengan Kebutuhan Organisasi </t>
  </si>
  <si>
    <t>Kebutuhan pegawai yang disusun oleh unit kerja mengacu kepada peta jabatan dan hasil analisis beban kerja untuk masing-masing jabatan</t>
  </si>
  <si>
    <t>Ya, jika kebutuhan pegawai yang disusun oleh unit kerja mengacu kepada peta jabatan dan hasil analisis beban kerja untuk masing-masing jabatan.</t>
  </si>
  <si>
    <t>Pemenuhan kebutuhan pegawai disusun berdasarkan  identifikasi kebutuhan pegawai yang dilakukan pada masing-masing unit kerja yang mengacu pada peta jabatan.</t>
  </si>
  <si>
    <t xml:space="preserve">1. 
1. Usulan Pemetaan Tenaga Kependidikan 2022
2. 
3. Permintaan Data Kebutuhan Dosen Tanggal 7 April 2022 (1)
3. 
4. Permintaan Data Kebutuhan Dosen Tanggal 28 Oktober 2022 (1)
4. 
5. Surat Pengantar Permintaan Data Kebutuhan Dosen 2021 - 2025
5. 
6. UNDANGAN, NOTULENSI &amp; DOKUMENTASI RAPAT PEMETAAN JABATAN 6 Des 2021
6. 
2. Usulan Kebutuhan Dosen PNS dan PPPK 2022
</t>
  </si>
  <si>
    <t xml:space="preserve">1. 
https://inspirasidikti.kemdikbud.go.id/unitku/zona-integritas/2023-185/dokumen/1. Usulan Pemetaan Tenaga Kependidikan 2022?file=185-universitas-negeri-padang/190-fakultas-matematika-dan-ilmu-pengetahuan-alam/1674193107.pdf
2. 
https://inspirasidikti.kemdikbud.go.id/unitku/zona-integritas/2023-185/dokumen/3. Permintaan Data Kebutuhan Dosen Tanggal 7 April 2022 (1)?file=185-universitas-negeri-padang/190-fakultas-matematika-dan-ilmu-pengetahuan-alam/1674193322.pdf
3. 
https://inspirasidikti.kemdikbud.go.id/unitku/zona-integritas/2023-185/dokumen/4. Permintaan Data Kebutuhan Dosen Tanggal 28 Oktober 2022 (1)?file=185-universitas-negeri-padang/190-fakultas-matematika-dan-ilmu-pengetahuan-alam/1674193337.pdf
4. 
https://inspirasidikti.kemdikbud.go.id/unitku/zona-integritas/2023-185/dokumen/5. Surat Pengantar Permintaan Data Kebutuhan Dosen 2021 - 2025?file=185-universitas-negeri-padang/190-fakultas-matematika-dan-ilmu-pengetahuan-alam/1674193351.pdf
5. 
https://inspirasidikti.kemdikbud.go.id/unitku/zona-integritas/2023-185/dokumen/6. UNDANGAN, NOTULENSI &amp; DOKUMENTASI RAPAT PEMETAAN JABATAN 6 Des 2021?file=185-universitas-negeri-padang/190-fakultas-matematika-dan-ilmu-pengetahuan-alam/1674193364.pdf
6. 
https://inspirasidikti.kemdikbud.go.id/unitku/zona-integritas/2023-185/dokumen/2. Usulan Kebutuhan Dosen PNS dan PPPK 2022?file=185-universitas-negeri-padang/190-fakultas-matematika-dan-ilmu-pengetahuan-alam/1674193205.pdf
</t>
  </si>
  <si>
    <t>Penempatan pegawai hasil rekrutmen murni mengacu kepada kebutuhan pegawai yang telah disusun per jabatan</t>
  </si>
  <si>
    <t>a. Jika semua penempatan pegawai hasil rekrutmen murni mengacu kepada kebutuhan pegawai yang telah disusun per jabatan
b. Jika sebagian besar penempatan pegawai hasil rekrutmen murni mengacu kepada kebutuhan pegawai yang telah disusun per jabatan
c. Jika sebagian kecil penempatan pegawai hasil rekrutmen murni mengacu kepada kebutuhan pegawai yang telah disusun per jabatan
d. Jika penempatan pegawai hasil rekrutmen murni tidak mengacu kepada kebutuhan pegawai yang telah disusun per jabatan</t>
  </si>
  <si>
    <t>Rekrutmen pegawai   dilakukan berdasarkan kebutuhan pegawai yang telah disusun per jabatan dan mengacu peta jabatan. Pegawai hasil rekrutmen (CPNS) tersebut ditempatkan berdasarkan jabatan yang dilamar.</t>
  </si>
  <si>
    <t xml:space="preserve">1. 
MONEV KESESUAIAN CPNS.xlsx - MONEV
2. 
DATA DOSEN FMIPA LULUS SELEKSI CPNS KEMDIKBUDRISTEK TA 2021.xlsx - CPNS FMIPA 2022
3. 
Pengiriman Data Kebutuhan Dosen Tahun 2022
</t>
  </si>
  <si>
    <t xml:space="preserve">1. 
https://inspirasidikti.kemdikbud.go.id/unitku/zona-integritas/2023-185/dokumen/MONEV KESESUAIAN CPNS.xlsx - MONEV?file=185-universitas-negeri-padang/190-fakultas-matematika-dan-ilmu-pengetahuan-alam/1674193713.pdf
2. 
https://inspirasidikti.kemdikbud.go.id/unitku/zona-integritas/2023-185/dokumen/DATA DOSEN FMIPA LULUS SELEKSI CPNS KEMDIKBUDRISTEK TA 2021.xlsx - CPNS FMIPA 2022?file=185-universitas-negeri-padang/190-fakultas-matematika-dan-ilmu-pengetahuan-alam/1674193720.pdf
3. 
https://inspirasidikti.kemdikbud.go.id/unitku/zona-integritas/2023-185/dokumen/Pengiriman Data Kebutuhan Dosen Tahun 2022?file=185-universitas-negeri-padang/190-fakultas-matematika-dan-ilmu-pengetahuan-alam/1674193802.pdf
</t>
  </si>
  <si>
    <t>Telah dilakukan monitoring dan dan evaluasi terhadap penempatan pegawai rekrutmen untuk memenuhi kebutuhan jabatan dalam organisasi telah memberikan perbaikan terhadap kinerja unit kerja</t>
  </si>
  <si>
    <t>Ya, jika sudah dilakukan monitoring dan evaluasi terhadap penempatan pegawai hasil rekrutmen untuk memenuhi kebutuhan jabatan dalam organisasi telah memberikan perbaikan terhadap kinerja unit kerja.</t>
  </si>
  <si>
    <t>Kegiatan Monitoring dan evaluasi yang dilakukan berupa  tinjauan kesesuaian penempatan pegawai hasil rekrutmen dengan Jabatan yang dilamar. Dari tinjauan tersebut, terlihat bahwa CPNS telah tempatkan berdasarkan jawabat yang dilamar.</t>
  </si>
  <si>
    <t xml:space="preserve">1. 
SKP UNP OKT - DES 2022
2. 
SKP BYF - Jul Des 2022.xlsx - 1. SKP
3. 
MONEV KESESUAIAN CPNS.xlsx - MONEV-1
</t>
  </si>
  <si>
    <t xml:space="preserve">1. 
https://inspirasidikti.kemdikbud.go.id/unitku/zona-integritas/2023-185/dokumen/SKP UNP OKT - DES 2022?file=185-universitas-negeri-padang/190-fakultas-matematika-dan-ilmu-pengetahuan-alam/1674193987.pdf
2. 
https://inspirasidikti.kemdikbud.go.id/unitku/zona-integritas/2023-185/dokumen/SKP BYF - Jul Des 2022.xlsx - 1. SKP?file=185-universitas-negeri-padang/190-fakultas-matematika-dan-ilmu-pengetahuan-alam/1674194032.pdf
3. 
https://inspirasidikti.kemdikbud.go.id/unitku/zona-integritas/2023-185/dokumen/MONEV KESESUAIAN CPNS.xlsx - MONEV-1?file=185-universitas-negeri-padang/190-fakultas-matematika-dan-ilmu-pengetahuan-alam/1674194040.pdf
</t>
  </si>
  <si>
    <t>Pola Mutasi Internal</t>
  </si>
  <si>
    <t>Dalam melakukan pengembangan karier pegawai, telah dilakukan mutasi pegawai antar jabatan</t>
  </si>
  <si>
    <t>Ya, jika dilakukan mutasi pegawai antar jabatan sebagai wujud dari pengembangan karier pegawai.</t>
  </si>
  <si>
    <t>Untuk pengembangan karir pegawai, dilakukan  mutasi antar jabatan. Dalam beberapa tahun terakhir telah dilakukan beberapa kali mutasi dan rotasi pegawai berdasarkan Surat tugas yang diberikan oleh Dekan. akan tetapi pada tahun 2022 tidak ada dilakukan proses mutasi</t>
  </si>
  <si>
    <t xml:space="preserve">1. 
UNDANGAN, NOTULENSI &amp; DOKUMENTASI RAPAT ANALISIS TENDIK 13 DES 21
2. 
Surat Tugas Mutasi Tendik
3. 
Daftar Hadir MPU 13 Des 2021 OK
4. 
MUTASI PEGAWAI TAHUN 2022.docx
</t>
  </si>
  <si>
    <t xml:space="preserve">1. 
https://inspirasidikti.kemdikbud.go.id/unitku/zona-integritas/2023-185/dokumen/UNDANGAN, NOTULENSI &amp; DOKUMENTASI RAPAT ANALISIS TENDIK 13 DES 21?file=185-universitas-negeri-padang/190-fakultas-matematika-dan-ilmu-pengetahuan-alam/1674194295.pdf
2. 
https://inspirasidikti.kemdikbud.go.id/unitku/zona-integritas/2023-185/dokumen/Surat Tugas Mutasi Tendik?file=185-universitas-negeri-padang/190-fakultas-matematika-dan-ilmu-pengetahuan-alam/1674194299.pdf
3. 
https://inspirasidikti.kemdikbud.go.id/unitku/zona-integritas/2023-185/dokumen/Daftar Hadir MPU 13 Des 2021 OK?file=185-universitas-negeri-padang/190-fakultas-matematika-dan-ilmu-pengetahuan-alam/1674194308.pdf
4. 
https://inspirasidikti.kemdikbud.go.id/unitku/zona-integritas/2023-185/dokumen/MUTASI PEGAWAI TAHUN 2022.docx?file=185-universitas-negeri-padang/190-fakultas-matematika-dan-ilmu-pengetahuan-alam/1674346343.pdf
</t>
  </si>
  <si>
    <t>Dalam melakukan mutasi pegawai antar jabatan telah memperhatikan kompetensi jabatan dan mengikuti pola mutasi yang telah ditetapkan</t>
  </si>
  <si>
    <t>a. Jika semua mutasi pegawai antar jabatan telah memperhatikan kompetensi jabatan dan mengikuti pola mutasi yang telah ditetapkan organisasi dan juga unit kerja memberikan pertimbangan terkait hal ini
b. Jika semua mutasi pegawai antar jabatan telah memperhatikan kompetensi jabatan dan mengikuti pola mutasi yang telah ditetapkan organisasi
c. Jika sebagian besar mutasi pegawai antar jabatan telah memperhatikan kompetensi jabatan dan mengikuti pola mutasi yang telah ditetapkan organisasi
d. Jika sebagian kecil semua mutasi pegawai antar jabatan telah memperhatikan kompetensi jabatan dan mengikuti pola mutasi yang telah ditetapkan organisasi
e. Jika mutasi pegawai antar jabatan belum memperhatikan kompetensi jabatan dan mengikuti pola mutasi yang telah ditetapkan organisasi</t>
  </si>
  <si>
    <t>Mutasi Pegawai dilakukan dengan mempertimbangkan kompetensi jabatan dan juga guna pengembangan karir pegawai tersebut. Pola mutasi telah mengikuti pola mutasi yang ada di unit kerja.</t>
  </si>
  <si>
    <t>Telah dilakukan monitoring dan evaluasi terhadap kegiatan mutasi yang telah dilakukan dalam kaitannya dengan perbaikan kinerja</t>
  </si>
  <si>
    <t>Ya, jika sudah dilakukan monitoring dan evaluasi terhadap kegiatan mutasi yang telah dilakukan dalam kaitannya dengan perbaikan kinerja.</t>
  </si>
  <si>
    <t>Rotasi pegawai diputuskan oleh tim BAPERJAKAT yang beranggotakan wakil dekan II, kepala sub bagian tata usaha dan kepala sub bagian perencanaan, Keuangan dan dan kepegawaian, dan selanjutnya dievaluasi oleh tim tersebut.</t>
  </si>
  <si>
    <t>1. 
Laporan MONEV rotasi mutasi pegawai-2022.docx</t>
  </si>
  <si>
    <t>https://inspirasidikti.kemdikbud.go.id/unitku/zona-integritas/2023-185/dokumen/Laporan MONEV rotasi mutasi pegawai-2022.docx?file=185-universitas-negeri-padang/190-fakultas-matematika-dan-ilmu-pengetahuan-alam/1674194608.pdf</t>
  </si>
  <si>
    <t xml:space="preserve">Pengembangan Pegawai Berbasis Kompetensi </t>
  </si>
  <si>
    <t>Unit Kerja melakukan Training Need Analysis Untuk pengembangan kompetensi</t>
  </si>
  <si>
    <t>Ya, jika sudah dilakukan Training Need Analysis Untuk pengembangan kompetensi.</t>
  </si>
  <si>
    <t>Untuk mengetahui pengembangan kompetensi yang dibutuhkan oleh masing-masing unit, dilakuanlah Training Need Analysis. Sehingga diketahui kebutuhan pengembangan kompetensi Apa yang  dibutuhkan oleh dosen maupun tenaga kependidikan.</t>
  </si>
  <si>
    <t>1. 
Training need analysis.xlsx - Dosen</t>
  </si>
  <si>
    <t>https://inspirasidikti.kemdikbud.go.id/unitku/zona-integritas/2023-185/dokumen/Training need analysis.xlsx - Dosen?file=185-universitas-negeri-padang/190-fakultas-matematika-dan-ilmu-pengetahuan-alam/1674311813.pdf</t>
  </si>
  <si>
    <t>Dalam menyusun rencana pengembangan kompetensi pegawai, telah mempertimbangkan hasil pengelolaan kinerja pegawai</t>
  </si>
  <si>
    <t>a. Jika semua rencana pengembangan kompetensi pegawai mempertimbangkan hasil pengelolaan kinerja pegawai
b. Jika sebagian besar rencana pengembangan kompetensi pegawai mempertimbangkan hasil pengelolaan kinerja pegawai
c. Jika sebagian kecil rencana pengembangan kompetensi pegawai mempertimbangkan hasil pengelolaan kinerja pegawai
d. Jika belum ada rencana pengembangan kompetensi pegawai yang mempertimbangkan hasil pengelolaan kinerja pegawai</t>
  </si>
  <si>
    <t>Dalam penyusunan rencana pengembagan pegawai, masing masing unit telah membuat rencana pengembangan pegawai berupa jumlah dan bidang ilmu atau kompetensi yang dibutuhkan dalam beberapa tahun kedepan berdasarkan pengelolaan kinerja pegawai yang sudah ada.</t>
  </si>
  <si>
    <t>1. 
RENCANA PENGEMBANGAN KOMPETENSI PEGAWAI TAHUN 2022</t>
  </si>
  <si>
    <t>https://inspirasidikti.kemdikbud.go.id/unitku/zona-integritas/2023-185/dokumen/RENCANA PENGEMBANGAN KOMPETENSI PEGAWAI TAHUN 2022?file=185-universitas-negeri-padang/190-fakultas-matematika-dan-ilmu-pengetahuan-alam/1674311954.pdf</t>
  </si>
  <si>
    <t xml:space="preserve"> Tingkat kesenjangan kompetensi pegawai yang ada dengan standar kompetensi yang ditetapkan untuk masing-masing jabatan</t>
  </si>
  <si>
    <t>a. Jika persentase kesenjangan kompetensi pegawai dengan standar kompetensi yang ditetapkan sebesar &lt;25%
b. Jika persentase kesenjangan kompetensi pegawai dengan standar kompetensi yang ditetapkan sebesar &gt;25%-50%
c. Jika  sebagian besar kompetensi pegawai dengan standar kompetensi yang ditetapkan untuk masing-masing jabatan &gt;50% -75%
d. Jika persentase kesenjangan kompetensi pegawai dengan standar kompetensi yang ditetapkan sebesar &gt;75%-100%</t>
  </si>
  <si>
    <t>persentase kesenjangan kompetensi pegawai dengan standar kompetensi yang ditetapkan &lt; 25%</t>
  </si>
  <si>
    <t>Pegawai di Unit Kerja telah memperoleh kesempatan/hak untuk mengikuti diklat maupun pengembangan kompetensi lainnya</t>
  </si>
  <si>
    <t>a. Jika seluruh pegawai di Unit Kerja telah memperoleh kesempatan/hak untuk mengikuti diklat maupun pengembangan kompetensi lainnya
b. Jika sebagian besar pegawai di Unit Kerja telah memperoleh kesempatan/hak untuk mengikuti diklat maupun pengembangan kompetensi lainnya
c. Jika sebagian kecil pegawai di Unit Kerja telah memperoleh kesempatan/hak untuk mengikuti diklat maupun pengembangan kompetensi lainnya
d. Jika belum ada pegawai di Unit Kerja telah memperoleh kesempatan/hak untuk mengikuti diklat maupun pengembangan kompetensi lainnya</t>
  </si>
  <si>
    <t>Seluruh pegawai telah memperoleh kesempatan/hak untuk mengikuti diklat maupun pengembangan kompetensi lainnya seperti kegiatan Pengembangan Kemampuan Penulisan Proposal Penelitian dan PkM dan kegiatan Pengembangan Perangkat Pembelajaran.  Namun ada beberapa pengembangan kompetensi yang memiliki kuota tertentu untuk pesertanya, sehingga masing-masing unit dapat mengirimkan perwakilan, seperti Pelatihan IELTS.</t>
  </si>
  <si>
    <t>1. 
ST Kegiatan Simulasi IELTS</t>
  </si>
  <si>
    <t>https://inspirasidikti.kemdikbud.go.id/unitku/zona-integritas/2023-185/dokumen/ST Kegiatan Simulasi IELTS?file=185-universitas-negeri-padang/190-fakultas-matematika-dan-ilmu-pengetahuan-alam/1674312467.pdf</t>
  </si>
  <si>
    <t>e.</t>
  </si>
  <si>
    <t>Dalam pelaksanaan pengembangan kompetensi, unit kerja melakukan upaya pengembangan kompetensi kepada pegawai (seperti pengikutsertaan pada lembaga pelatihan, in-house training, coaching, atau mentoring)</t>
  </si>
  <si>
    <t>a. Jika unit kerja melakukan upaya pengembangan kompetensi kepada seluruh pegawai
b. Jika unit kerja melakukan upaya pengembangan kompetensi kepada sebagian besar pegawai
c. Jika unit kerja melakukan upaya pengembangan kompetensi kepada sebagian kecil pegawai
d. Jika unit kerja belum melakukan upaya pengembangan kompetensi kepada pegawai</t>
  </si>
  <si>
    <t>Unit kerja juga melakukan pengembangan kompetensi para pegawainya dengan cara mengikutertakan pegawainya dalam kegiatan pengembangan kompetensi. Seperti Pelatihan pengembangan Web yang diikuti pengelola IT FMIPA dan pelatihan bahasa Inggris untuk tendik guna menunjang pelayanan yang akan diberikan kepada masyarakat kampus ataupun tamu dari luar kampus. Sementara itu dosen juga diberikan kesempatan untuk mengikuti berbagai pelatihan seperti Pelatihan Sertifikasi Pendidik Internasional, Pelatihan Bahasa Inggris, dan Pelatihan Pengembangan Perangkat Pembelajaran Berbasis Proyek dan Case Method.</t>
  </si>
  <si>
    <t xml:space="preserve">1. 
Surat Tugas Panitia Workshop CM dan PJBL se-FMIPA
2. 
Presensi Workshop Case Method - TBP untuk Dosen FMIPA
3. 
Surat Tugas Coaching beasiswa
4. 
Surat Tugas Pelatihan IELTS Batch 2
5. 
Surat Tugas Panitia Workshop Penulisan Artikel Jurnal Internasional
</t>
  </si>
  <si>
    <t xml:space="preserve">1. 
https://inspirasidikti.kemdikbud.go.id/unitku/zona-integritas/2023-185/dokumen/Surat Tugas Panitia Workshop CM dan PJBL se-FMIPA?file=185-universitas-negeri-padang/190-fakultas-matematika-dan-ilmu-pengetahuan-alam/1674312732.pdf
2. 
https://inspirasidikti.kemdikbud.go.id/unitku/zona-integritas/2023-185/dokumen/Presensi Workshop Case Method - TBP untuk Dosen FMIPA?file=185-universitas-negeri-padang/190-fakultas-matematika-dan-ilmu-pengetahuan-alam/1674312733.pdf
3. 
https://inspirasidikti.kemdikbud.go.id/unitku/zona-integritas/2023-185/dokumen/Surat Tugas Coaching beasiswa?file=185-universitas-negeri-padang/190-fakultas-matematika-dan-ilmu-pengetahuan-alam/1674312735.pdf
4. 
https://inspirasidikti.kemdikbud.go.id/unitku/zona-integritas/2023-185/dokumen/Surat Tugas Pelatihan IELTS Batch 2?file=185-universitas-negeri-padang/190-fakultas-matematika-dan-ilmu-pengetahuan-alam/1674312740.pdf
5. 
https://inspirasidikti.kemdikbud.go.id/unitku/zona-integritas/2023-185/dokumen/Surat Tugas Panitia Workshop Penulisan Artikel Jurnal Internasional?file=185-universitas-negeri-padang/190-fakultas-matematika-dan-ilmu-pengetahuan-alam/1674312747.pdf
</t>
  </si>
  <si>
    <t>f.</t>
  </si>
  <si>
    <t>Telah dilakukan monitoring dan evaluasi terhadap hasil pengembangan kompetensi dalam kaitannya dengan perbaikan kinerja</t>
  </si>
  <si>
    <t>a. Jika monitoring dan evaluasi terhadap hasil pengembangan kompetensi dalam kaitannya dengan perbaikan kinerja telah dilakukan secara berkala
b. Jika monitoring dan evaluasi terhadap hasil pengembangan kompetensi dalam kaitannya dengan perbaikan kinerja telah dilakukan namun tidak secara berkala
c. Jika monitoring dan evaluasi terhadap hasil pengembangan kompetensi dalam kaitannya dengan perbaikan kinerja belum dilakukan</t>
  </si>
  <si>
    <t>Telah dilakukan monev pengembangan kompetensi (bulanan/triwulanan/ semesteran/tahunan)
Sistem monitoring dapat diakses di website resmi fakultas</t>
  </si>
  <si>
    <t xml:space="preserve">1. 
Monitoring dan Evaluasi Kinerja
2. 
ANDO - Android Penilai Kinerja Pelayanan
</t>
  </si>
  <si>
    <t xml:space="preserve">1. 
https://inspirasidikti.kemdikbud.go.id/unitku/zona-integritas/2023-185/dokumen/Monitoring dan Evaluasi Kinerja?file=185-universitas-negeri-padang/190-fakultas-matematika-dan-ilmu-pengetahuan-alam/1674316114.pdf
2. 
https://inspirasidikti.kemdikbud.go.id/unitku/zona-integritas/2023-185/dokumen/ANDO - Android Penilai Kinerja Pelayanan?file=185-universitas-negeri-padang/190-fakultas-matematika-dan-ilmu-pengetahuan-alam/1674316221.pdf
</t>
  </si>
  <si>
    <t xml:space="preserve">Penetapan Kinerja Individu </t>
  </si>
  <si>
    <t xml:space="preserve"> </t>
  </si>
  <si>
    <t>Terdapat penetapan kinerja individu yang terkait dengan perjanjian kinerja organisasi</t>
  </si>
  <si>
    <t>a. Jika seluruh penetapan kinerja individu terkait dengan kinerja organisasi serta perjanjian kinerja selaras dengan sasaran kinerja pegawai (SKP)
b. Jika sebagian besar penetapan kinerja individu terkait dengan kinerja organisasi
c. Jika sebagian kecil penetapan kinerja individu terkait dengan kinerja organisasi
d. Jika belum ada penetapan kinerja individu terkait dengan kinerja organisasi</t>
  </si>
  <si>
    <t>Perjanjian kerja individu sudah selaras dengan perjanjian kinerja organisasi. Hal inidibuktikan dengan nilai SKP yang ada pada kategori baik dan sangat baik.</t>
  </si>
  <si>
    <t>1. 
LINK TERKAIT - Penilaian Kinerja Pegawai (Dosen dan Tendik)</t>
  </si>
  <si>
    <t>https://inspirasidikti.kemdikbud.go.id/unitku/zona-integritas/2023-185/dokumen/LINK TERKAIT - Penilaian Kinerja Pegawai (Dosen dan Tendik)?file=185-universitas-negeri-padang/190-fakultas-matematika-dan-ilmu-pengetahuan-alam/1674315889.pdf</t>
  </si>
  <si>
    <t>Ukuran kinerja individu telah memiliki kesesuaian dengan indikator kinerja individu level diatasnya</t>
  </si>
  <si>
    <t>a. Jika seluruh ukuran kinerja individu telah memiliki kesesuaian dengan indikator kinerja individu level diatasnya serta menggambarkan logic model
b. Jika sebagian besar ukuran kinerja individu telah memiliki kesesuaian dengan indikator kinerja individu level diatasnya
c. Jika sebagian kecil ukuran kinerja individu telah memiliki kesesuaian dengan indikator kinerja individu level diatasnya
d. Jika ukuran kinerja individu belum memiliki kesesuaian dengan indikator kinerja individu level diatasnya</t>
  </si>
  <si>
    <t>https://inspirasidikti.kemdikbud.go.id/unitku/zona-integritas/2023-185/dokumen/LINK TERKAIT - Penilaian Kinerja Pegawai (Dosen dan Tendik)?file=185-universitas-negeri-padang/190-fakultas-matematika-dan-ilmu-pengetahuan-alam/1674315903.pdf</t>
  </si>
  <si>
    <t>Pengukuran kinerja individu dilakukan secara periodik</t>
  </si>
  <si>
    <t>a. Jika pengukuran kinerja individu dilakukan secara bulanan
b. Jika pengukuran kinerja individu dilakukan secara triwulanan
c. Jika pengukuran kinerja individu dilakukan secara semesteran
d. Jika pengukuran kinerja individu dilakukan secara tahunan
e. Jika pengukuran kinerja individu belum dilakukan</t>
  </si>
  <si>
    <t>SKP - Penilaian pegawai ASN per tiap tahun
BKD - Penilaian kinerja dosen 
selain itu juga dapat di akses di Rumah Gadang UNP</t>
  </si>
  <si>
    <t xml:space="preserve">1. 
Piagam Penghargaan Tendik Terbaik Bulanan
2. 
LINK TERKAIT - Penilaian Kinerja Pegawai (Dosen dan Tendik)
3. 
LINK TERKAIT - Penilaian Kinerja Pegawai (Dosen dan Tendik)
</t>
  </si>
  <si>
    <t xml:space="preserve">1. 
https://inspirasidikti.kemdikbud.go.id/unitku/zona-integritas/2023-185/dokumen/Piagam Penghargaan Tendik Terbaik Bulanan?file=185-universitas-negeri-padang/190-fakultas-matematika-dan-ilmu-pengetahuan-alam/1674315278.pdf
2. 
https://inspirasidikti.kemdikbud.go.id/unitku/zona-integritas/2023-185/dokumen/LINK TERKAIT - Penilaian Kinerja Pegawai (Dosen dan Tendik)?file=185-universitas-negeri-padang/190-fakultas-matematika-dan-ilmu-pengetahuan-alam/1674315681.pdf
3. 
https://inspirasidikti.kemdikbud.go.id/unitku/zona-integritas/2023-185/dokumen/LINK TERKAIT - Penilaian Kinerja Pegawai (Dosen dan Tendik)?file=185-universitas-negeri-padang/190-fakultas-matematika-dan-ilmu-pengetahuan-alam/1674315852.pdf
</t>
  </si>
  <si>
    <t>Hasil penilaian kinerja individu telah dijadikan dasar untuk pemberian reward</t>
  </si>
  <si>
    <t>Ya, jika hasil hasil penilaian kinerja individu telah dijadikan dasar untuk pemberian reward (Seperti: pengembangan karir individu, atau penghargaan)</t>
  </si>
  <si>
    <t>Dari hasil penilaian kinerja individu, maka pegawai akan diberikan reward atas pencapaiannya. Reward yang diberikan salah satunya berbentuk insentif yang informasinya dapat diakses oleh pegawai melalui laman https://rumah-gadang.unp.ac.id/login.php.</t>
  </si>
  <si>
    <t>1. 
Piagam Penghargaan Tendik Terbaik Bulanan</t>
  </si>
  <si>
    <t>https://inspirasidikti.kemdikbud.go.id/unitku/zona-integritas/2023-185/dokumen/Piagam Penghargaan Tendik Terbaik Bulanan?file=185-universitas-negeri-padang/190-fakultas-matematika-dan-ilmu-pengetahuan-alam/1674315281.pdf</t>
  </si>
  <si>
    <t>v.</t>
  </si>
  <si>
    <t xml:space="preserve">Penegakan Aturan Disiplin/Kode Etik/Kode Perilaku Pegawai </t>
  </si>
  <si>
    <t>Aturan disiplin/kode etik/kode perilaku telah dilaksanakan/diimplementasikan</t>
  </si>
  <si>
    <t>a. Jika unit kerja telah mengimplementasikan seluruh aturan disiplin/kode etik/kode perilaku yang ditetapkan organisasi dan juga membuat inovasi terkait aturan disiplin/kode etik/kode perilaku yang sesuai dengan karakteristik unit kerja
b. Jika unit kerja telah mengimplementasikan seluruh aturan disiplin/kode etik/kode perilaku yang ditetapkan organisasi
c. Jika unit kerja telah mengimplementasikan sebagian aturan disiplin/kode etik/kode perilaku yang ditetapkan organisasi
d. Jika unit kerja belum mengimplementasikan aturan disiplin/kode etik/kode perilaku yang ditetapkan organisasi</t>
  </si>
  <si>
    <t>Kode etik dosen yang digunakan di FMIPA bersumber dari kode etik dosen FMIPA ( SK No. 301/UN35.1/KP/2016)
tambahkan wistle blowing system dan e-lapor</t>
  </si>
  <si>
    <t xml:space="preserve">1. 
WHISTLE BLOWING SYSTEM FMIPA UNP
2. 
SK No 301 Kode Etik Dosen FMIPA UNP
3. 
SK Pendisiplinan Pegawai
</t>
  </si>
  <si>
    <t xml:space="preserve">1. 
https://inspirasidikti.kemdikbud.go.id/unitku/zona-integritas/2023-185/dokumen/WHISTLE BLOWING SYSTEM FMIPA UNP?file=185-universitas-negeri-padang/190-fakultas-matematika-dan-ilmu-pengetahuan-alam/1674314770.pdf
2. 
https://inspirasidikti.kemdikbud.go.id/unitku/zona-integritas/2023-185/dokumen/SK No 301 Kode Etik Dosen FMIPA UNP?file=185-universitas-negeri-padang/190-fakultas-matematika-dan-ilmu-pengetahuan-alam/1674314827.pdf
3. 
https://inspirasidikti.kemdikbud.go.id/unitku/zona-integritas/2023-185/dokumen/SK Pendisiplinan Pegawai?file=185-universitas-negeri-padang/190-fakultas-matematika-dan-ilmu-pengetahuan-alam/1674315048.pdf
</t>
  </si>
  <si>
    <t>vi.</t>
  </si>
  <si>
    <t xml:space="preserve">Sistem Informasi Kepegawaian </t>
  </si>
  <si>
    <t>Data informasi kepegawaian unit kerja telah dimutakhirkan secara berkala</t>
  </si>
  <si>
    <t>a. Jika data informasi kepegawaian unit kerja dapat diakses oleh pegawai dan dimutakhirkan setiap ada perubahan data pegawai
b. Jika data informasi kepegawaian unit kerja dapat diakses oleh pegawai dan  dimutakhirkan namun secara berkala
c. Jika data informasi kepegawaian unit kerja belum dimutakhirkan</t>
  </si>
  <si>
    <t>Data informasi kepegawaian unit kerja dapat diakses oleh pegawai dan dimutakhirkan setiap ada perubahan data pegawai. Untuk tendik, data dapat diakses melalui SIPEG UNP dan untuk dosen dapat diakses melalui SISTER UNP</t>
  </si>
  <si>
    <t>1. 
LINK TERKAIT - SISTEM INFORMASI PEGAWAI</t>
  </si>
  <si>
    <t>https://inspirasidikti.kemdikbud.go.id/unitku/zona-integritas/2023-185/dokumen/LINK TERKAIT - SISTEM INFORMASI PEGAWAI?file=185-universitas-negeri-padang/190-fakultas-matematika-dan-ilmu-pengetahuan-alam/1674314276.pdf</t>
  </si>
  <si>
    <t>PENGUATAN AKUNTABILITAS</t>
  </si>
  <si>
    <t>Keterlibatan Pimpinan</t>
  </si>
  <si>
    <t>Unit kerja telah melibatkan pimpinan secara langsung pada saat penyusunan perencanaan</t>
  </si>
  <si>
    <t>a. Jika pimpinan selalu terlibat dalam seluruh tahapan penyusunan perencanaan
b. Jika pimpinan ikut terlibat dalam sebagian tahapan penyusunan perencanaan
c. Jika tidak ada keterlibatan pimpinan dalam penyusunan perencanaan (hanya menandatangani)</t>
  </si>
  <si>
    <t>Pimpinan FMIPA UNP sudah terlibat secara langsung pada saat penyusunan seluruh perencanaan termasuk rencana strategis yang dilengkapi dengan dokumen penyusunan rencana strategis, RKT dan Perencanaan Anggaran. Hal ini dibuktikan dengan adanya surat tugas nomor 0562/UN35.1/KP/2019 tentang Pembentukan Tim Penyusun Renstra, Daftar Hadir Rapat Tim Penyusun Renstra, dan Rapat pimpinan Fakultas yang dihadiri oleh seluruh pimpinan fakultas, jurusan, program studi dan tenaga kependidikan pada tanggal 13 Januari 2020 dimana salah satu agendanya adalah laporan progress Renstra FMIPA 2019-2023 yang menjadi Renstra FMIPA UNP 2020-2024. Rapat pimpinan dibuktikan dengan undangan rapat, daftar hadir dan notulen rapat</t>
  </si>
  <si>
    <t xml:space="preserve">1. 
2. Surat Undangan
2. 
3. Keg. Rapat Renstra FMIPA 2020-2024
3. 
4. Permintaan Masukan terhadap renstra
4. 
6. RENSTRA-FMIPA-UNP-2020-2024
5. 
5. Notulen Rapat Renstra 2020
6. 
1. SK TIM PENYUSUN RENSTRA 2020-2024
</t>
  </si>
  <si>
    <t xml:space="preserve">1. 
https://inspirasidikti.kemdikbud.go.id/unitku/zona-integritas/2023-185/dokumen/2. Surat Undangan?file=185-universitas-negeri-padang/190-fakultas-matematika-dan-ilmu-pengetahuan-alam/1674344473.pdf
2. 
https://inspirasidikti.kemdikbud.go.id/unitku/zona-integritas/2023-185/dokumen/3. Keg. Rapat Renstra FMIPA 2020-2024?file=185-universitas-negeri-padang/190-fakultas-matematika-dan-ilmu-pengetahuan-alam/1674344493.pdf
3. 
https://inspirasidikti.kemdikbud.go.id/unitku/zona-integritas/2023-185/dokumen/4. Permintaan Masukan terhadap renstra?file=185-universitas-negeri-padang/190-fakultas-matematika-dan-ilmu-pengetahuan-alam/1674344513.pdf
4. 
https://inspirasidikti.kemdikbud.go.id/unitku/zona-integritas/2023-185/dokumen/6. RENSTRA-FMIPA-UNP-2020-2024?file=185-universitas-negeri-padang/190-fakultas-matematika-dan-ilmu-pengetahuan-alam/1674344560.pdf
5. 
https://inspirasidikti.kemdikbud.go.id/unitku/zona-integritas/2023-185/dokumen/5. Notulen Rapat Renstra 2020?file=185-universitas-negeri-padang/190-fakultas-matematika-dan-ilmu-pengetahuan-alam/1674344535.pdf
6. 
https://inspirasidikti.kemdikbud.go.id/unitku/zona-integritas/2023-185/dokumen/1. SK TIM PENYUSUN RENSTRA 2020-2024?file=185-universitas-negeri-padang/190-fakultas-matematika-dan-ilmu-pengetahuan-alam/1674344181.pdf
</t>
  </si>
  <si>
    <t>Unit kerja telah melibatkan secara langsung pimpinan saat penyusunan penetapan kinerja</t>
  </si>
  <si>
    <t>a. Jika pimpinan selalu terlibat dalam seluruh tahapan penyusunan perjanjian kinerja
b. Jika pimpinan terlibat dalam sebagian tahapan penyusunan perjanjian kinerja
c. Jika tidak ada keterlibatan pimpinan dalam penyusunan perjanjian kinerja</t>
  </si>
  <si>
    <t>Pimpinan FMIPA UNP terlibat secara langsung pada saat penyusunan Perjanjian Kinerja yang dilengkapi dengan dokumen penyusunan perjanjian kinerja</t>
  </si>
  <si>
    <t xml:space="preserve">1. 
1. UNDANGAN RAPAT PIMPINAN - 28MAR22
2. 
2. ABSENSI RAPAT PIMPINAN - 28MAR22
3. 
3. NOTULEN RAPAT PIMPINAN - 28MAR22
4. 
4. Perjanjian Kinerja Koordinator Prodi dengan Dekan
5. 
5. Perjanjian kinerja Dekan tahun 2022
</t>
  </si>
  <si>
    <t xml:space="preserve">1. 
https://inspirasidikti.kemdikbud.go.id/unitku/zona-integritas/2023-185/dokumen/1. UNDANGAN RAPAT PIMPINAN - 28MAR22?file=185-universitas-negeri-padang/190-fakultas-matematika-dan-ilmu-pengetahuan-alam/1674344835.pdf
2. 
https://inspirasidikti.kemdikbud.go.id/unitku/zona-integritas/2023-185/dokumen/2. ABSENSI RAPAT PIMPINAN - 28MAR22?file=185-universitas-negeri-padang/190-fakultas-matematika-dan-ilmu-pengetahuan-alam/1674344851.pdf
3. 
https://inspirasidikti.kemdikbud.go.id/unitku/zona-integritas/2023-185/dokumen/3. NOTULEN RAPAT PIMPINAN - 28MAR22?file=185-universitas-negeri-padang/190-fakultas-matematika-dan-ilmu-pengetahuan-alam/1674344866.pdf
4. 
https://inspirasidikti.kemdikbud.go.id/unitku/zona-integritas/2023-185/dokumen/4. Perjanjian Kinerja Koordinator Prodi dengan Dekan?file=185-universitas-negeri-padang/190-fakultas-matematika-dan-ilmu-pengetahuan-alam/1674344881.pdf
5. 
https://inspirasidikti.kemdikbud.go.id/unitku/zona-integritas/2023-185/dokumen/5. Perjanjian kinerja Dekan tahun 2022?file=185-universitas-negeri-padang/190-fakultas-matematika-dan-ilmu-pengetahuan-alam/1674344898.pdf
</t>
  </si>
  <si>
    <t>Pimpinan memantau pencapaian kinerja secara berkala</t>
  </si>
  <si>
    <t>a. Jika pimpinan selalu terlibat dalam seluruh pemantauan pencapaian kinerja dan menindaklanjuti hasil pemantauan
b. Jika pimpinan unit kerja terlibat dalam seluruh pemantauan pencapaian kinerja tetapi tidak ada tindak lanjut hasil pemantauan
c. Jika pimpinan unit kerja terlibat dalam sebagian pemantauan pencapaian kinerja
d. Jika tidak ada keterlibatan pimpinan dalam pemantauan pencapaian kinerja</t>
  </si>
  <si>
    <t>Pimpinan FMIPA UNP telah memantau pencapaian kinerja secara berkala yang dilengkapi dengan laporan pemantauan kinerja yang terdokumentasi melalui rapat pimpinan berkala yang dibuktikan dengan undangan rapat pimpinan, daftar hadir dan notulen rapat. Selain itu, juga dilakukan melalui sistem e-kinerja.unp.ac.id</t>
  </si>
  <si>
    <t xml:space="preserve">1. 
1. Laporan Hasil Pemantauan IKU Triwulan I  dan Tindak Lanjut (Undangan, Notulen, Daftar Hadir dan Laporan)
2. 
2. Rapat Pimpinan Bulan 7 September
3. 
3. Rapat Pimpinan Bulan 5 Desember
</t>
  </si>
  <si>
    <t xml:space="preserve">1. 
https://inspirasidikti.kemdikbud.go.id/unitku/zona-integritas/2023-185/dokumen/1. Laporan Hasil Pemantauan IKU Triwulan I  dan Tindak Lanjut (Undangan, Notulen, Daftar Hadir dan Laporan)?file=185-universitas-negeri-padang/190-fakultas-matematika-dan-ilmu-pengetahuan-alam/1674345161.pdf
2. 
https://inspirasidikti.kemdikbud.go.id/unitku/zona-integritas/2023-185/dokumen/2. Rapat Pimpinan Bulan 7 September?file=185-universitas-negeri-padang/190-fakultas-matematika-dan-ilmu-pengetahuan-alam/1674345178.pdf
3. 
https://inspirasidikti.kemdikbud.go.id/unitku/zona-integritas/2023-185/dokumen/3. Rapat Pimpinan Bulan 5 Desember?file=185-universitas-negeri-padang/190-fakultas-matematika-dan-ilmu-pengetahuan-alam/1674345196.pdf
</t>
  </si>
  <si>
    <t xml:space="preserve">Pengelolaan Akuntabilitas Kinerja </t>
  </si>
  <si>
    <t>Dokumen perencanaan kinerja sudah ada</t>
  </si>
  <si>
    <t>ya, jika unit kerja memiliki dokumen perencanaan kinerja lengkap</t>
  </si>
  <si>
    <t>FMIPA UNP telah memiliki seluruh dokumen perencanaan yaitu rencana strategis, RKT dalam bentuk RAKL dan penetapan kinerja</t>
  </si>
  <si>
    <t xml:space="preserve">1. 
2. Perjanjian Kinerja Rektor UNP dengan Dirjen DiktiRisTek Tahun 2022
2. 
1. RENSTRA-FMIPA-UNP-2020-2024
3. 
3. Perjanjian Kinerja Dekan FMIPA dengan Rektor tahun 2022
4. 
4. Perjanjian Kinerja Koordinator Prodi dengan Dekan FMIPA 2022
5. 
5. Rencana Kerja Tahunan 2022
</t>
  </si>
  <si>
    <t xml:space="preserve">1. 
https://inspirasidikti.kemdikbud.go.id/unitku/zona-integritas/2023-185/dokumen/2. Perjanjian Kinerja Rektor UNP dengan Dirjen DiktiRisTek Tahun 2022?file=185-universitas-negeri-padang/190-fakultas-matematika-dan-ilmu-pengetahuan-alam/1674374492.pdf
2. 
https://inspirasidikti.kemdikbud.go.id/unitku/zona-integritas/2023-185/dokumen/1. RENSTRA-FMIPA-UNP-2020-2024?file=185-universitas-negeri-padang/190-fakultas-matematika-dan-ilmu-pengetahuan-alam/1674374470.pdf
3. 
https://inspirasidikti.kemdikbud.go.id/unitku/zona-integritas/2023-185/dokumen/3. Perjanjian Kinerja Dekan FMIPA dengan Rektor tahun 2022?file=185-universitas-negeri-padang/190-fakultas-matematika-dan-ilmu-pengetahuan-alam/1674374532.pdf
4. 
https://inspirasidikti.kemdikbud.go.id/unitku/zona-integritas/2023-185/dokumen/4. Perjanjian Kinerja Koordinator Prodi dengan Dekan FMIPA 2022?file=185-universitas-negeri-padang/190-fakultas-matematika-dan-ilmu-pengetahuan-alam/1674374553.pdf
5. 
https://inspirasidikti.kemdikbud.go.id/unitku/zona-integritas/2023-185/dokumen/5. Rencana Kerja Tahunan 2022?file=185-universitas-negeri-padang/190-fakultas-matematika-dan-ilmu-pengetahuan-alam/1674374615.pdf
</t>
  </si>
  <si>
    <t>Perencanaan kinerja telah berorientasi hasil</t>
  </si>
  <si>
    <t>ya, jika perencanaan kinerja telah berorientasi hasil</t>
  </si>
  <si>
    <t>Dokumen perencanaan yang telah dimiliki oleh FMIPA UNP telah berorientasi kepada hasil. Indikator kinerja pada rencana stategis telah dibuat berdasarkan sasaran strategis dan target setiap tahunnya. Pada tahun 2021 telah dilakukan penilaian indikator kinerja Renstra FMIPA UNP 2020-2024 dimana indikator kinerja yang tercantum didalamnya telah berorientasi hasil</t>
  </si>
  <si>
    <t>1. 
Laporan Evaluasi IK Renstra SMART dan Berorientasi Hasil 2021</t>
  </si>
  <si>
    <t>https://inspirasidikti.kemdikbud.go.id/unitku/zona-integritas/2023-185/dokumen/Laporan Evaluasi IK Renstra SMART dan Berorientasi Hasil 2021?file=185-universitas-negeri-padang/190-fakultas-matematika-dan-ilmu-pengetahuan-alam/1674374681.pdf</t>
  </si>
  <si>
    <t>Terdapat penetapan Indikator Kinerja Utama (IKU)</t>
  </si>
  <si>
    <t>ya, jika unit kerja memiliki IKU</t>
  </si>
  <si>
    <t>FMIPA UNP telah memiliki IKU yang ditetapkan oleh Universitas Negeri Padang yang tercantum pada rencana strategis dan penetapan kinerja dalam bentuk mapping IKK</t>
  </si>
  <si>
    <t xml:space="preserve">1. 
1. Indikator Kinerja Utama pada Renstra FMIPA UNP 2020-2024
2. 
2. Indikator Kinerja Utama pada Perjanjian Kinerja Dekan FMIPA dengan Rektor tahun 2022
</t>
  </si>
  <si>
    <t xml:space="preserve">1. 
https://inspirasidikti.kemdikbud.go.id/unitku/zona-integritas/2023-185/dokumen/1. Indikator Kinerja Utama pada Renstra FMIPA UNP 2020-2024?file=185-universitas-negeri-padang/190-fakultas-matematika-dan-ilmu-pengetahuan-alam/1674374735.pdf
2. 
https://inspirasidikti.kemdikbud.go.id/unitku/zona-integritas/2023-185/dokumen/2. Indikator Kinerja Utama pada Perjanjian Kinerja Dekan FMIPA dengan Rektor tahun 2022?file=185-universitas-negeri-padang/190-fakultas-matematika-dan-ilmu-pengetahuan-alam/1674374780.pdf
</t>
  </si>
  <si>
    <t>Indikator kinerja telah telah memenuhi kriteria SMART</t>
  </si>
  <si>
    <t>a. Jika seluruh indikator kinerja telah SMART
b. Jika sebagian besar indikator kinerja telah SMART
c. Jika sebagian kecil indikator kinerja telah SMART
d. Jika belum ada indikator kinerja yang SMART</t>
  </si>
  <si>
    <t>FMIPA UNP telah memiliki IKU yang ditetapkan oleh Universitas Negeri Padang yang tercantum pada rencana strategis dan penetapan kinerja dalam bentuk mapping IKK. Pada tahun 2021 telah dilakukan penilaian indikator kinerja Renstra FMIPA UNP 2020-2024 dimana sebagian besar indikator kinerja yang tercantum didalamnya telah SMART (Spesifik, Measurable, Attainable, Relevan, Timebound).</t>
  </si>
  <si>
    <t xml:space="preserve">1. 
1. Laporan Evaluasi IK Renstra SMART dan Berorientasi Hasil 2021
2. 
2. Penilaian Renstra 2020-2024 yang SMART dan Berorientasi Hasil
</t>
  </si>
  <si>
    <t xml:space="preserve">1. 
https://inspirasidikti.kemdikbud.go.id/unitku/zona-integritas/2023-185/dokumen/1. Laporan Evaluasi IK Renstra SMART dan Berorientasi Hasil 2021?file=185-universitas-negeri-padang/190-fakultas-matematika-dan-ilmu-pengetahuan-alam/1674374829.pdf
2. 
https://inspirasidikti.kemdikbud.go.id/unitku/zona-integritas/2023-185/dokumen/2. Penilaian Renstra 2020-2024 yang SMART dan Berorientasi Hasil?file=185-universitas-negeri-padang/190-fakultas-matematika-dan-ilmu-pengetahuan-alam/1674374848.pdf
</t>
  </si>
  <si>
    <t>Laporan kinerja telah disusun tepat waktu</t>
  </si>
  <si>
    <t>Ya, jika unit kerja telah menyusun laporan kinerja tepat waktu</t>
  </si>
  <si>
    <t>Laporan kinerja telah disusun oleh FMIPA UNP tepat waktu. Misalnya, Pada tahun 2022 UNP menetapkan tagihan laporan triwulan I IKU paling lambat tanggal 17 Mei 2022. Laporan kinerja tersebut diupload pada sistem http://e-kinerja.unp.ac.id . Semua laporan kinerja akan diberi tanggapan oleh verifikator/ dekan terutama terkait ketercapaian target. Sistem akan tertutup otomatis sesuai tanggal deadline yang diberikan dan jika laporan kinerja tidak dikirimkan tepat waktu maka data tidak terverifikasi atau tidak dapat diberikan komentar oleh verifikator/ dekan. Status laporan kinerja menjadi belum diverifikasi.</t>
  </si>
  <si>
    <t xml:space="preserve">1. 
1. Pemberitahuan Pengukuran Kinerja TW I dari Kementerian
2. 
2. Input data capaian IKU TW I Tahun 2022
3. 
3. Dokumen lengkap  bukti laporan tepat waktu beserta status
</t>
  </si>
  <si>
    <t xml:space="preserve">1. 
https://inspirasidikti.kemdikbud.go.id/unitku/zona-integritas/2023-185/dokumen/1. Pemberitahuan Pengukuran Kinerja TW I dari Kementerian?file=185-universitas-negeri-padang/190-fakultas-matematika-dan-ilmu-pengetahuan-alam/1674374880.pdf
2. 
https://inspirasidikti.kemdikbud.go.id/unitku/zona-integritas/2023-185/dokumen/2. Input data capaian IKU TW I Tahun 2022?file=185-universitas-negeri-padang/190-fakultas-matematika-dan-ilmu-pengetahuan-alam/1674374901.pdf
3. 
https://inspirasidikti.kemdikbud.go.id/unitku/zona-integritas/2023-185/dokumen/3. Dokumen lengkap  bukti laporan tepat waktu beserta status?file=185-universitas-negeri-padang/190-fakultas-matematika-dan-ilmu-pengetahuan-alam/1674374919.pdf
</t>
  </si>
  <si>
    <t>Laporan kinerja telah memberikan informasi tentang kinerja</t>
  </si>
  <si>
    <t>a. Jika seluruh pelaporan kinerja telah memberikan informasi tentang kinerja
b. Jika sebagian pelaporan kinerja belum memberikan informasi tentang kinerja
c. Jika seluruh pelaporan kinerja belum memberikan informasi tentang kinerja</t>
  </si>
  <si>
    <t>Laporan kinerja terbagi menjadi beberapa yaitu laporan kinerja dosen dan tendik, laporan kinerja program studi, serta laporan kinerja WD dan dekan. Laporan kinerja dosen dan tendik berbasis tupoksi dan kontrak yang sudah ada, laporan kinerja program studi berpedoman pada perjanjian kerja program studi kepada dekan yang terkait dengan IKU. Begitu juga laporan kinerja Dekan. Oleh sebab itu, semua informasi kinerja dapat dilihat dari laporan kinerja masing-masing dengan membandingkan dengan perjanjian, tupoksi, serta target yang telah direncanakan di awal tahun</t>
  </si>
  <si>
    <t xml:space="preserve">1. 
1. Laporan Kinerja Tendik 2021
2. 
2. Laporan Kinerja Prodi Pendidikan Kimia Triwulan 1 2022
3. 
3. Lakin Dekan FMIPA 2021
</t>
  </si>
  <si>
    <t xml:space="preserve">1. 
https://inspirasidikti.kemdikbud.go.id/unitku/zona-integritas/2023-185/dokumen/1. Laporan Kinerja Tendik 2021?file=185-universitas-negeri-padang/190-fakultas-matematika-dan-ilmu-pengetahuan-alam/1674374981.pdf
2. 
https://inspirasidikti.kemdikbud.go.id/unitku/zona-integritas/2023-185/dokumen/2. Laporan Kinerja Prodi Pendidikan Kimia Triwulan 1 2022?file=185-universitas-negeri-padang/190-fakultas-matematika-dan-ilmu-pengetahuan-alam/1674375026.pdf
3. 
https://inspirasidikti.kemdikbud.go.id/unitku/zona-integritas/2023-185/dokumen/3. Lakin Dekan FMIPA 2021?file=185-universitas-negeri-padang/190-fakultas-matematika-dan-ilmu-pengetahuan-alam/1674375045.pdf
</t>
  </si>
  <si>
    <t>g.</t>
  </si>
  <si>
    <t>Terdapat sistem informasi/mekanisme informasi kinerja</t>
  </si>
  <si>
    <t>ya, jika terdapat sistem informasi/mekanisme informasi kinerja</t>
  </si>
  <si>
    <t>FMIPA UNP telah menggunakan sistem informasi kinerja UNP sejak tahun 2021 hingga sekarang dan tersaji pada laman: http://e-kinerja.unp.ac.id/</t>
  </si>
  <si>
    <t xml:space="preserve">1. 
1. Panduan Pengisian Sistem e-kinerja.unp.ac.id
2. 
2. Laporan Hasil Pengukuran Kinerja FMIPA Triwulan I 2022
</t>
  </si>
  <si>
    <t xml:space="preserve">1. 
https://inspirasidikti.kemdikbud.go.id/unitku/zona-integritas/2023-185/dokumen/1. Panduan Pengisian Sistem e-kinerja.unp.ac.id?file=185-universitas-negeri-padang/190-fakultas-matematika-dan-ilmu-pengetahuan-alam/1674375124.pdf
2. 
https://inspirasidikti.kemdikbud.go.id/unitku/zona-integritas/2023-185/dokumen/2. Laporan Hasil Pengukuran Kinerja FMIPA Triwulan I 2022?file=185-universitas-negeri-padang/190-fakultas-matematika-dan-ilmu-pengetahuan-alam/1674375153.pdf
</t>
  </si>
  <si>
    <t>h</t>
  </si>
  <si>
    <t>Unit kerja telah berupaya meningkatkan kapasitas SDM yang menangangi akuntabilitas kinerja</t>
  </si>
  <si>
    <t>a. Jika seluruh SDM pengelola akuntabilitas kinerja kompeten
b. Jika sebagian SDM pengelola akuntabilitas kinerja kompeten
c. Jika seluruh SDM pengelola akuntabilitas kinerja belum ada yang kompeten</t>
  </si>
  <si>
    <t>FMIPA UNP telah memiliki daftar SDM yang menangani pengelolaan akuntabilitas kinerja dimana sebagian pengelolanya telah kompeten. Hal ini ditandai dengan 5 orang SDM telah memiliki sertifikat pelatihan SAKIP pada tahun 2021</t>
  </si>
  <si>
    <t>1. 
SDM dan Sertifikat Diklat SAKIP UNP 2021</t>
  </si>
  <si>
    <t>https://inspirasidikti.kemdikbud.go.id/unitku/zona-integritas/2023-185/dokumen/SDM dan Sertifikat Diklat SAKIP UNP 2021?file=185-universitas-negeri-padang/190-fakultas-matematika-dan-ilmu-pengetahuan-alam/1674375238.pdf</t>
  </si>
  <si>
    <t>PENGUATAN PENGAWASAN</t>
  </si>
  <si>
    <t xml:space="preserve">Pengendalian Gratifikasi </t>
  </si>
  <si>
    <t>Telah dilakukan public campaign tentang pengendalian gratifikasi</t>
  </si>
  <si>
    <t>a. Jika public campaign telah dilakukan secara berkala
b. Jika public campaign dilakukan tidak secara berkala
c. Jika belum dilakukan public campaign</t>
  </si>
  <si>
    <t>https://drive.google.com/file/d/1Ott3GHgynVV2ZE-2d-gon8I2ptykBnwu/view?pli=1
http://fmipa.unp.ac.id/fmipa/
https://drive.google.com/drive/folders/15rVxIsmEoj-6Gt1WA-odF8NEFyCXaEW5?usp=sharing"</t>
  </si>
  <si>
    <t xml:space="preserve">1. 
Sosialisasi Banner, sapnduk, baliho dll
2. 
sosmed Zona Integritas
</t>
  </si>
  <si>
    <t xml:space="preserve">1. 
https://inspirasidikti.kemdikbud.go.id/unitku/zona-integritas/2023-185/dokumen/Sosialisasi Banner, sapnduk, baliho dll?file=185-universitas-negeri-padang/190-fakultas-matematika-dan-ilmu-pengetahuan-alam/1674367616.pdf
2. 
https://inspirasidikti.kemdikbud.go.id/unitku/zona-integritas/2023-185/dokumen/sosmed Zona Integritas?file=185-universitas-negeri-padang/190-fakultas-matematika-dan-ilmu-pengetahuan-alam/1674367647.pdf
</t>
  </si>
  <si>
    <t>Pengendalian gratifikasi telah diimplementasikan</t>
  </si>
  <si>
    <t>a. Jika Unit Pengendalian Gratifikasi, pengendalian gratifikasi telahmenjadi bagian dari prosedur
b. Jika Unit Pengendalian Gratifikasi, upaya pengendalian gratifikasi telah mulai dilakukan
c. Jika telah membentuk Unit Pengendalian Gratifikasi tetapi belum terdapat prosedur pengendalian
d. Jika belum memiliki Unit Pengendalian Gratifikasi</t>
  </si>
  <si>
    <t>https://drive.google.com/drive/folders/1qGp6Zj0tZ_hGNU9o4dVXqH0XdByUz69R?usp=sharing</t>
  </si>
  <si>
    <t xml:space="preserve">1. 
A.I.5.i.a Public Campaign.PNG
2. 
A.I.5.i.b. SOP Pengendalian Gratifikasi
3. 
A.I.5.ii.c SK Pejabat Pengadaan 
4. 
A.I.5.ii.a SK SPI Periode  2022 - 2025_compressed (1)
</t>
  </si>
  <si>
    <t xml:space="preserve">1. 
https://inspirasidikti.kemdikbud.go.id/unitku/zona-integritas/2023-185/dokumen/A.I.5.i.a Public Campaign.PNG?file=185-universitas-negeri-padang/190-fakultas-matematika-dan-ilmu-pengetahuan-alam/1674373716.pdf
2. 
https://inspirasidikti.kemdikbud.go.id/unitku/zona-integritas/2023-185/dokumen/A.I.5.i.b. SOP Pengendalian Gratifikasi?file=185-universitas-negeri-padang/190-fakultas-matematika-dan-ilmu-pengetahuan-alam/1674373745.pdf
3. 
https://inspirasidikti.kemdikbud.go.id/unitku/zona-integritas/2023-185/dokumen/A.I.5.ii.c SK Pejabat Pengadaan ?file=185-universitas-negeri-padang/190-fakultas-matematika-dan-ilmu-pengetahuan-alam/1674375615.pdf
4. 
https://inspirasidikti.kemdikbud.go.id/unitku/zona-integritas/2023-185/dokumen/A.I.5.ii.a SK SPI Periode  2022 - 2025_compressed (1)?file=185-universitas-negeri-padang/190-fakultas-matematika-dan-ilmu-pengetahuan-alam/1674375854.pdf
</t>
  </si>
  <si>
    <t>Penerapan Sistem Pengendalian Intern Pemerintah (SPIP)</t>
  </si>
  <si>
    <t>Telah dibangun lingkungan pengendalian</t>
  </si>
  <si>
    <t>a. Jika unit kerja membangun seluruh lingkungan pengendalian sesuai dengan yang ditetapkan organisasi dan juga membuat inovasi terkait lingkungan pengendalian yang sesuai dengan karakteristik unit kerja
b. Jika unit kerja membangun seluruh lingkungan pengendalian sesuai dengan yang ditetapkan organisasi
c. Jika unit kerja membangun sebagian besar lingkungan pengendalian sesuai dengan yang ditetapkan organisasi
d. Jika unit kerja membangun sebagian kecil lingkungan pengendalian sesuai dengan yang ditetapkan organisasi
e. Jika unit kerja belum membangun lingkungan pengendalian</t>
  </si>
  <si>
    <t>https://drive.google.com/file/d/1L9DxvFPRZz0OCs7XRVVOEdJ6Ca_QjOw_/view?usp=sharing
https://drive.google.com/drive/folders/1qGp6Zj0tZ_hGNU9o4dVXqH0XdByUz69R?usp=sharing
https://drive.google.com/drive/folders/1NgTvfm9AV6nE8ILx7yz1HgrWscJmmSDd?usp=sharing</t>
  </si>
  <si>
    <t xml:space="preserve">1. 
Dokumen Sistem Informasi FMIPA UNP 2021 (1)_compressed
2. 
A.I.5.i.a Public Campaign.PNG
3. 
A.I.5.i.b. SOP Pengendalian Gratifikasi
4. 
A.I.5.ii.c SK Pejabat Pengadaan 
5. 
A.I.5.ii.a SK SPI Periode  2022 - 2025_compressed (1)
6. 
A.I.5.i.b Peraturan Rektor No.03 Tahun 2020 tentang Pengendalian Gratifikasi di Lingkungan Universitas Negeri Padang_compressed (1)
</t>
  </si>
  <si>
    <t xml:space="preserve">1. 
https://inspirasidikti.kemdikbud.go.id/unitku/zona-integritas/2023-185/dokumen/Dokumen Sistem Informasi FMIPA UNP 2021 (1)_compressed?file=185-universitas-negeri-padang/190-fakultas-matematika-dan-ilmu-pengetahuan-alam/1674382558.pdf
2. 
https://inspirasidikti.kemdikbud.go.id/unitku/zona-integritas/2023-185/dokumen/A.I.5.i.a Public Campaign.PNG?file=185-universitas-negeri-padang/190-fakultas-matematika-dan-ilmu-pengetahuan-alam/1674383855.pdf
3. 
https://inspirasidikti.kemdikbud.go.id/unitku/zona-integritas/2023-185/dokumen/A.I.5.i.b. SOP Pengendalian Gratifikasi?file=185-universitas-negeri-padang/190-fakultas-matematika-dan-ilmu-pengetahuan-alam/1674383866.pdf
4. 
https://inspirasidikti.kemdikbud.go.id/unitku/zona-integritas/2023-185/dokumen/A.I.5.ii.c SK Pejabat Pengadaan ?file=185-universitas-negeri-padang/190-fakultas-matematika-dan-ilmu-pengetahuan-alam/1674383878.pdf
5. 
https://inspirasidikti.kemdikbud.go.id/unitku/zona-integritas/2023-185/dokumen/A.I.5.ii.a SK SPI Periode  2022 - 2025_compressed (1)?file=185-universitas-negeri-padang/190-fakultas-matematika-dan-ilmu-pengetahuan-alam/1674383910.pdf
6. 
https://inspirasidikti.kemdikbud.go.id/unitku/zona-integritas/2023-185/dokumen/A.I.5.i.b Peraturan Rektor No.03 Tahun 2020 tentang Pengendalian Gratifikasi di Lingkungan Universitas Negeri Padang_compressed (1)?file=185-universitas-negeri-padang/190-fakultas-matematika-dan-ilmu-pengetahuan-alam/1674383926.pdf
</t>
  </si>
  <si>
    <t>Telah dilakukan penilaian risiko atas pelaksanaan kebijakan</t>
  </si>
  <si>
    <t>a. Jika unit kerja melakukan penilaian risiko atas seluruh pelaksanaan kebijakan sesuai dengan yang ditetapkan organisasi dan juga membuat inovasi terkait lingkungan pengendalian yang sesuai dengan karakteristik unit kerja; 
b. Jika unit kerja melakukan penilaian risiko atas seluruh pelaksanaan kebijakan sesuai dengan yang ditetapkan organisasi
c. Jika melakukan penilaian risiko atas sebagian besar pelaksanaan kebijakan sesuai dengan yang ditetapkan organisasi
d. Jika melakukan penilaian risiko atas sebagian kecil pelaksanaan kebijakan sesuai dengan yang ditetapkan organisasi
e. Jika unit kerja belum melakukan penilaian resiko</t>
  </si>
  <si>
    <t>https://drive.google.com/drive/folders/1mEs5axKchoMdt29avNVnZhsm3ssLHgCu?usp=sharing
https://forms.gle/YJmRUGHvfXGhXhKa7</t>
  </si>
  <si>
    <t>1. 
SOP-FMIPA-UNP-2021 Sarana dan prasarana_compressed</t>
  </si>
  <si>
    <t>https://inspirasidikti.kemdikbud.go.id/unitku/zona-integritas/2023-185/dokumen/SOP-FMIPA-UNP-2021 Sarana dan prasarana_compressed?file=185-universitas-negeri-padang/190-fakultas-matematika-dan-ilmu-pengetahuan-alam/1674384338.pdf</t>
  </si>
  <si>
    <t>Telah dilakukan kegiatan pengendalian untuk meminimalisir risiko yang telah diidentifikasi</t>
  </si>
  <si>
    <t>a. Jika unit kerja melakukan kegiatan pengendalian untuk meminimalisir resiko sesuai dengan yang ditetapkan organisasi dan juga membuat inovasi terkait kegiatan pengendalian untuk meminimalisir resiko yang sesuai dengan karakteristik unit kerja
b. Jika unit kerja melakukan kegiatan pengendalian untuk meminimalisir resiko sesuai dengan yang ditetapkan organisasi
c. Jika unit kerja belum melakukan kegiatan pengendalian untuk meminimalisir resiko</t>
  </si>
  <si>
    <t>https://drive.google.com/drive/folders/1DAkt-AbeSrDViZgQnrk5YDZ63jVyhuQD?usp=sharing</t>
  </si>
  <si>
    <t xml:space="preserve">1. 
[Tim CM dan TBP] Rev. Undangan Workshop CM dan TBP
2. 
LAPORAN KEGIATAN WORKSHOP CM DAN TBP FMIPA 2022
3. 
Pelaksanaan worksop Kurikulum
4. 
Buku saku Dosen
5. 
200422200439-LembarKonsultasiPembimbing_Ujian Skripsi
6. 
210422140927-LembarKonsultasidengan PA
7. 
310522101712-LembarKonsultasidenganPembimbing_Sempro
</t>
  </si>
  <si>
    <t xml:space="preserve">1. 
https://inspirasidikti.kemdikbud.go.id/unitku/zona-integritas/2023-185/dokumen/[Tim CM dan TBP] Rev. Undangan Workshop CM dan TBP?file=185-universitas-negeri-padang/190-fakultas-matematika-dan-ilmu-pengetahuan-alam/1674384598.pdf
2. 
https://inspirasidikti.kemdikbud.go.id/unitku/zona-integritas/2023-185/dokumen/LAPORAN KEGIATAN WORKSHOP CM DAN TBP FMIPA 2022?file=185-universitas-negeri-padang/190-fakultas-matematika-dan-ilmu-pengetahuan-alam/1674384610.pdf
3. 
https://inspirasidikti.kemdikbud.go.id/unitku/zona-integritas/2023-185/dokumen/Pelaksanaan worksop Kurikulum?file=185-universitas-negeri-padang/190-fakultas-matematika-dan-ilmu-pengetahuan-alam/1674384622.pdf
4. 
https://inspirasidikti.kemdikbud.go.id/unitku/zona-integritas/2023-185/dokumen/Buku saku Dosen?file=185-universitas-negeri-padang/190-fakultas-matematika-dan-ilmu-pengetahuan-alam/1674384715.pdf
5. 
https://inspirasidikti.kemdikbud.go.id/unitku/zona-integritas/2023-185/dokumen/200422200439-LembarKonsultasiPembimbing_Ujian Skripsi?file=185-universitas-negeri-padang/190-fakultas-matematika-dan-ilmu-pengetahuan-alam/1674384743.pdf
6. 
https://inspirasidikti.kemdikbud.go.id/unitku/zona-integritas/2023-185/dokumen/210422140927-LembarKonsultasidengan PA?file=185-universitas-negeri-padang/190-fakultas-matematika-dan-ilmu-pengetahuan-alam/1674384757.pdf
7. 
https://inspirasidikti.kemdikbud.go.id/unitku/zona-integritas/2023-185/dokumen/310522101712-LembarKonsultasidenganPembimbing_Sempro?file=185-universitas-negeri-padang/190-fakultas-matematika-dan-ilmu-pengetahuan-alam/1674384770.pdf
</t>
  </si>
  <si>
    <t>SPI telah diinformasikan dan dikomunikasikan kepada seluruh pihak terkait</t>
  </si>
  <si>
    <t xml:space="preserve">a. Jika SPI telah diinformasikan dan dikomunikasikan kepada seluruh pihak terkait
b. Jika SPI telah diinformasikan dan dikomunikasikan kepada sebagian pihak terkait
c. Jika SPI belum diinformasikan dan dikomunikasikan kepada pihak terkait
</t>
  </si>
  <si>
    <t>https://drive.google.com/file/d/1NTnhHYB2YVqHNzRkADmfcMGv0u-a8a2u/view?usp=sharing
https://drive.google.com/file/d/1g7XJzyYe00ZH60-EsuVaZ0-oADTjvKcZ/view?usp=sharing
https://docs.google.com/spreadsheets/d/1EzPGh7Rvhr06uWXkc5VnGJ28NxWOIFNH/edit?usp=sharing&amp;ouid=115145318907325332327&amp;rtpof=true&amp;sd=true</t>
  </si>
  <si>
    <t xml:space="preserve">1. 
A.I.5.ii.a SK SPI Periode  2022 - 2025_compressed (1)
2. 
A.I.5.ii.c Contoh Informasi Tugas SPI dalam memvalidasi Remunerasi (1)
</t>
  </si>
  <si>
    <t xml:space="preserve">1. 
https://inspirasidikti.kemdikbud.go.id/unitku/zona-integritas/2023-185/dokumen/A.I.5.ii.a SK SPI Periode  2022 - 2025_compressed (1)?file=185-universitas-negeri-padang/190-fakultas-matematika-dan-ilmu-pengetahuan-alam/1674385676.pdf
2. 
https://inspirasidikti.kemdikbud.go.id/unitku/zona-integritas/2023-185/dokumen/A.I.5.ii.c Contoh Informasi Tugas SPI dalam memvalidasi Remunerasi (1)?file=185-universitas-negeri-padang/190-fakultas-matematika-dan-ilmu-pengetahuan-alam/1674385949.pdf
</t>
  </si>
  <si>
    <t>Pengaduan Masyarakat</t>
  </si>
  <si>
    <t>Kebijakan Pengaduan masyarakat telah diimplementasikan</t>
  </si>
  <si>
    <t>a. Jika unit kerja mengimplementasikan seluruh kebijakan pengaduan masyarakat sesuai dengan yang ditetapkan organisasi dan juga membuat inovasi terkait pengaduan masyarakat yang sesuai dengan karakteristik unit kerja
b. Jika unit kerja telah mengimplementasikan seluruh kebijakan pengaduan masyarakat sesuai dengan yang ditetapkan organisasi 
c. Jika unit kerja belum mengimplementasikan kebijakan pengaduan masyarakat</t>
  </si>
  <si>
    <t>https://drive.google.com/file/d/1YOmA9Pi18t-bJO2y9mQR0y55OWKU4ILU/view
http://lapor.unp.ac.id/
http://fmipa.unp.ac.id/fmipa/wbs/</t>
  </si>
  <si>
    <t>1. 
Intrumen Monitoring dan Evaluasi Standar Pengawasan (Penilaian Resiko)</t>
  </si>
  <si>
    <t>https://inspirasidikti.kemdikbud.go.id/unitku/zona-integritas/2023-185/dokumen/Intrumen Monitoring dan Evaluasi Standar Pengawasan (Penilaian Resiko)?file=185-universitas-negeri-padang/190-fakultas-matematika-dan-ilmu-pengetahuan-alam/1674385995.pdf</t>
  </si>
  <si>
    <t>pengaduan masyarakat dtindaklanjuti</t>
  </si>
  <si>
    <t>ya,pengaduan masyaakat ditindaklanjuti</t>
  </si>
  <si>
    <t>https://drive.google.com/drive/folders/1Xw1Rvt_yVC6ns_ymMBTpn76uiNmewuWk?usp=sharing</t>
  </si>
  <si>
    <t xml:space="preserve">1. 
A.I.5.iii.a.SOP Pengaduan Masyarakat (Pelayanan Publik)
2. 
A.I.5.iii.b Berita Acara _ Tindak Lanjut Pengaduan Masyarakat (Mhs sdh wisuda, tapi belum dapat Ijazah)
3. 
A.I.5.iii.b. Pengaduan Masyarakat ke UNP melalui website lapor.unp.ac.id
4. 
A.I.5.iii.c. Laporan dari E-Lapor
5. 
Prosedur Pengaduan Masyarakat
</t>
  </si>
  <si>
    <t xml:space="preserve">1. 
https://inspirasidikti.kemdikbud.go.id/unitku/zona-integritas/2023-185/dokumen/A.I.5.iii.a.SOP Pengaduan Masyarakat (Pelayanan Publik)?file=185-universitas-negeri-padang/190-fakultas-matematika-dan-ilmu-pengetahuan-alam/1674386226.pdf
2. 
https://inspirasidikti.kemdikbud.go.id/unitku/zona-integritas/2023-185/dokumen/A.I.5.iii.b Berita Acara _ Tindak Lanjut Pengaduan Masyarakat (Mhs sdh wisuda, tapi belum dapat Ijazah)?file=185-universitas-negeri-padang/190-fakultas-matematika-dan-ilmu-pengetahuan-alam/1674386234.pdf
3. 
https://inspirasidikti.kemdikbud.go.id/unitku/zona-integritas/2023-185/dokumen/A.I.5.iii.b. Pengaduan Masyarakat ke UNP melalui website lapor.unp.ac.id?file=185-universitas-negeri-padang/190-fakultas-matematika-dan-ilmu-pengetahuan-alam/1674386241.pdf
4. 
https://inspirasidikti.kemdikbud.go.id/unitku/zona-integritas/2023-185/dokumen/A.I.5.iii.c. Laporan dari E-Lapor?file=185-universitas-negeri-padang/190-fakultas-matematika-dan-ilmu-pengetahuan-alam/1674386251.pdf
5. 
https://inspirasidikti.kemdikbud.go.id/unitku/zona-integritas/2023-185/dokumen/Prosedur Pengaduan Masyarakat?file=185-universitas-negeri-padang/190-fakultas-matematika-dan-ilmu-pengetahuan-alam/1674386266.pdf
</t>
  </si>
  <si>
    <t>Telah dilakukan monitoring dan evaluasi atas penanganan pengaduan masyarakat</t>
  </si>
  <si>
    <t>a. Jika penanganan pengaduan masyarakat dimonitoring dan evaluasi secara berkala
b. Jika penanganan pengaduan masyarakat dimonitoring dan evaluasi tetapi tidak secara berkala
c. Jika penanganan pengaduan masyarakat belum di monitoring dan evaluasi</t>
  </si>
  <si>
    <t>https://drive.google.com/file/d/1xj17vz8vq68aY_iPXaAGoZmerxNOydQL/view?usp=sharing
https://drive.google.com/file/d/1STQLsscKozBx5o29-KWG61oc4GI8Sc8o/view?usp=sharingg
https://forms.gle/9u2jdGWS6aALCmxY7</t>
  </si>
  <si>
    <t>1. 
A.I.5.iii.b. Pengaduan Masyarakat ke UNP melalui website lapor.unp.ac.id</t>
  </si>
  <si>
    <t>https://inspirasidikti.kemdikbud.go.id/unitku/zona-integritas/2023-185/dokumen/A.I.5.iii.b. Pengaduan Masyarakat ke UNP melalui website lapor.unp.ac.id?file=185-universitas-negeri-padang/190-fakultas-matematika-dan-ilmu-pengetahuan-alam/1674386318.pdf</t>
  </si>
  <si>
    <t>Hasil evaluasi atas penanganan pengaduan masyarakat telah ditindaklanjuti</t>
  </si>
  <si>
    <t>a. Jika seluruh hasil evaluasi atas penanganan pengaduan telah ditindaklanjuti oleh unit kerja
b. Jika sebagian hasil evaluasi atas penanganan pengaduan telah ditindaklanjuti oleh unit kerja
c. Jika hasil evaluasi atas penanganan pengaduan belum ditindaklanjuti</t>
  </si>
  <si>
    <t>https://drive.google.com/file/d/1mYoyQAEVP72RhbQxpbGXdBJodXenBbLL/view?usp=sharing
https://drive.google.com/file/d/1SPoriuKTdvYWTMv1z50d8uhXQZnsOb2W/view?usp=sharing</t>
  </si>
  <si>
    <t xml:space="preserve">1. 
A.I.5.iii.b Bukti Tindak Lanjut penanganan masalah mhs_Surat Tugas Pembimbing Vrismaticha Fijakalesia
2. 
A.I.5.iii.b Berita Acara Mahasiswa dengan Masa Studi Lebih dari 8 Semester (Jurusan Kimia)
</t>
  </si>
  <si>
    <t xml:space="preserve">1. 
https://inspirasidikti.kemdikbud.go.id/unitku/zona-integritas/2023-185/dokumen/A.I.5.iii.b Bukti Tindak Lanjut penanganan masalah mhs_Surat Tugas Pembimbing Vrismaticha Fijakalesia?file=185-universitas-negeri-padang/190-fakultas-matematika-dan-ilmu-pengetahuan-alam/1674386447.pdf
2. 
https://inspirasidikti.kemdikbud.go.id/unitku/zona-integritas/2023-185/dokumen/A.I.5.iii.b Berita Acara Mahasiswa dengan Masa Studi Lebih dari 8 Semester (Jurusan Kimia)?file=185-universitas-negeri-padang/190-fakultas-matematika-dan-ilmu-pengetahuan-alam/1674386504.pdf
</t>
  </si>
  <si>
    <t>Whistle-Blowing System</t>
  </si>
  <si>
    <t>Whistle Blowing System telah diterapkan</t>
  </si>
  <si>
    <t>a. Jika unit kerja menerapkan seluruh kebijakan Whistle Blowing System sesuai dengan yang ditetapkan organisasi dan juga membuat inovasi terkait pelaksanaan Whistle Blowing System yang sesuai dengan karakteristik unit kerja
b. Jika unit kerja menerapkan kebijakan Whistle Blowing System sesuai dengan yang ditetapkan organisasi
c. Jika unit kerja belum menerapkan kebijakan Whistle Blowing System</t>
  </si>
  <si>
    <t>http://fmipa.unp.ac.id/fmipa/wbs/</t>
  </si>
  <si>
    <t>1. 
Aplikasi WBS</t>
  </si>
  <si>
    <t>https://inspirasidikti.kemdikbud.go.id/unitku/zona-integritas/2023-185/dokumen/Aplikasi WBS?file=185-universitas-negeri-padang/190-fakultas-matematika-dan-ilmu-pengetahuan-alam/1674387901.pdf</t>
  </si>
  <si>
    <t>Telah dilakukan evaluasi atas penerapan Whistle Blowing System</t>
  </si>
  <si>
    <t>a. Jika penerapan Whistle Blowing System dimonitoring dan evaluasi secara berkala
b. Jika penerapan Whistle Blowing System dimonitoring dan evaluasi tidak secara berkala
c. Jika penerapan Whistle Blowing System belum di monitoring dan evaluasi</t>
  </si>
  <si>
    <t>https://drive.google.com/file/d/1jxiDi7cUcinxOymEKhYZlBZ3uag3exfi/view?usp=sharing
https://drive.google.com/file/d/10IH6KIUwZsmlNza06Z9n4oqcjFIYMHrW/view?usp=sharing
https://forms.gle/G6JYz5RWVa98nA8Z7</t>
  </si>
  <si>
    <t xml:space="preserve">1. 
A.I.5.iv.a SOP WBS
2. 
A.I.5.iv.b. Laporan Monev WBS FMIPA Tahun 2022
</t>
  </si>
  <si>
    <t xml:space="preserve">1. 
https://inspirasidikti.kemdikbud.go.id/unitku/zona-integritas/2023-185/dokumen/A.I.5.iv.a SOP WBS?file=185-universitas-negeri-padang/190-fakultas-matematika-dan-ilmu-pengetahuan-alam/1674387299.pdf
2. 
https://inspirasidikti.kemdikbud.go.id/unitku/zona-integritas/2023-185/dokumen/A.I.5.iv.b. Laporan Monev WBS FMIPA Tahun 2022?file=185-universitas-negeri-padang/190-fakultas-matematika-dan-ilmu-pengetahuan-alam/1674387477.pdf
</t>
  </si>
  <si>
    <t>Hasil evaluasi atas penerapan Whistle Blowing System telah ditindaklanjuti</t>
  </si>
  <si>
    <t>a. Jika seluruh hasil evaluasi atas penerapan Whistle Blowing System telah ditindaklanjuti oleh unit kerja
b. Jika sebagian hasil evaluasi atas penerapan Whistle Blowing System telah ditindaklanjuti oleh unit kerja
c. Jika hasil evaluasi atas penerapan Whistle Blowing System belum ditindaklanjuti</t>
  </si>
  <si>
    <t>https://drive.google.com/file/d/10IH6KIUwZsmlNza06Z9n4oqcjFIYMHrW/view?usp=sharing
https://forms.gle/G6JYz5RWVa98nA8Z7</t>
  </si>
  <si>
    <t>1. 
A.I.5.iv.b. Laporan Monev WBS FMIPA Tahun 2022</t>
  </si>
  <si>
    <t>https://inspirasidikti.kemdikbud.go.id/unitku/zona-integritas/2023-185/dokumen/A.I.5.iv.b. Laporan Monev WBS FMIPA Tahun 2022?file=185-universitas-negeri-padang/190-fakultas-matematika-dan-ilmu-pengetahuan-alam/1674387448.pdf</t>
  </si>
  <si>
    <t xml:space="preserve">Penanganan Benturan Kepentingan </t>
  </si>
  <si>
    <t>Telah terdapat identifikasi/pemetaan benturan kepentingan dalam tugas fungsi utama</t>
  </si>
  <si>
    <t>a. Jika terdapat  identifikasi/pemetaan benturan kepentingan pada seluruh tugas fungsi utama
b. Jika terdapat  identifikasi/pemetaan benturan kepentingan tetapi pada sebagian besar tugas fungsi utama
c. Jika terdapat  identifikasi/pemetaan benturan kepentingan tetapi pada sebagian kecil tugas fungsi utama
d. Jika belum terdapat  identifikasi/pemetaan benturan kepentingan dalam tugas fungsi utama</t>
  </si>
  <si>
    <t>https://drive.google.com/drive/folders/13d7cOiNJkuSKOEXUAoIDM9R4djmLPp3J?usp=sharingg</t>
  </si>
  <si>
    <t xml:space="preserve">1. 
A.I.5.v.a SOP Penanganan Benturan Kepentingan
2. 
A.I.5.v.b Juknis Benturan Kepentingan ZI FMIPA UNP
3. 
A.I.5.v.b Permendikbud_Tahun2015_Nomor 073
4. 
A.I.5.v.d Intrumen Monitoring dan Evaluasi Penanganan Benturan Kepentingan
</t>
  </si>
  <si>
    <t xml:space="preserve">1. 
https://inspirasidikti.kemdikbud.go.id/unitku/zona-integritas/2023-185/dokumen/A.I.5.v.a SOP Penanganan Benturan Kepentingan?file=185-universitas-negeri-padang/190-fakultas-matematika-dan-ilmu-pengetahuan-alam/1674387609.pdf
2. 
https://inspirasidikti.kemdikbud.go.id/unitku/zona-integritas/2023-185/dokumen/A.I.5.v.b Juknis Benturan Kepentingan ZI FMIPA UNP?file=185-universitas-negeri-padang/190-fakultas-matematika-dan-ilmu-pengetahuan-alam/1674387620.pdf
3. 
https://inspirasidikti.kemdikbud.go.id/unitku/zona-integritas/2023-185/dokumen/A.I.5.v.b Permendikbud_Tahun2015_Nomor 073?file=185-universitas-negeri-padang/190-fakultas-matematika-dan-ilmu-pengetahuan-alam/1674387632.pdf
4. 
https://inspirasidikti.kemdikbud.go.id/unitku/zona-integritas/2023-185/dokumen/A.I.5.v.d Intrumen Monitoring dan Evaluasi Penanganan Benturan Kepentingan?file=185-universitas-negeri-padang/190-fakultas-matematika-dan-ilmu-pengetahuan-alam/1674387643.pdf
</t>
  </si>
  <si>
    <t>Penanganan Benturan Kepentingan telah disosialisasikan/internalisasi</t>
  </si>
  <si>
    <t>a. Jika penanganan Benturan Kepentingan disosialiasikan/diinternalisasikan ke seluruh layanan
b. Jika penanganan Benturan Kepentingan disosialiasikan/diinternalisasikan ke sebagian besar layanan
c.  Jika penanganan Benturan Kepentingan disosialiasikan/diinternalisasikan ke sebagian kecil layanan
d.  Jika penanganan Benturan Kepentingan belum disosialiasikan/diinternalisasikan ke seluruh layanan</t>
  </si>
  <si>
    <t>http://fmipa.unp.ac.id/fmipa/wbs/#aboutt</t>
  </si>
  <si>
    <t>https://inspirasidikti.kemdikbud.go.id/unitku/zona-integritas/2023-185/dokumen/Aplikasi WBS?file=185-universitas-negeri-padang/190-fakultas-matematika-dan-ilmu-pengetahuan-alam/1674387985.pdf</t>
  </si>
  <si>
    <t>Penanganan Benturan Kepentingan telah diimplementasikan</t>
  </si>
  <si>
    <t>a. Jika penanganan Benturan Kepentingan diimplementasikan ke seluruh layanan
b. Jika penanganan Benturan Kepentingan diimplementasikan ke sebagian besar layanan
c. Jika penanganan Benturan Kepentingan diimplementasikan ke sebagian kecil layanan
d. Jika penanganan Benturan Kepentingan belum diimplementasikan ke seluruh layanan</t>
  </si>
  <si>
    <t>https://drive.google.com/file/d/1QpX4G2Pql6Nl2DDbgL3Fpu9OL8ORmvP5/view?usp=sharing</t>
  </si>
  <si>
    <t>1. 
A.I.5.v.a SOP Penanganan Benturan Kepentingan</t>
  </si>
  <si>
    <t>https://inspirasidikti.kemdikbud.go.id/unitku/zona-integritas/2023-185/dokumen/A.I.5.v.a SOP Penanganan Benturan Kepentingan?file=185-universitas-negeri-padang/190-fakultas-matematika-dan-ilmu-pengetahuan-alam/1674388374.pdf</t>
  </si>
  <si>
    <t>Telah dilakukan evaluasi atas Penanganan Benturan Kepentingan</t>
  </si>
  <si>
    <t>a. Jika penanganan Benturan Kepentingan dievaluasi secara berkala oleh unit kerja
b. Jika penanganan Benturan Kepentingan dievaluasi tetapi tidak secara berkala oleh unit kerja
c. Jika penanganan Benturan Kepentingan belum dievaluasi oleh unit kerja</t>
  </si>
  <si>
    <t>https://drive.google.com/file/d/1QpX4G2Pql6Nl2DDbgL3Fpu9OL8ORmvP5/view?usp=sharing
https://forms.gle/ECrLUQZWxzHJa9SW9</t>
  </si>
  <si>
    <t>https://inspirasidikti.kemdikbud.go.id/unitku/zona-integritas/2023-185/dokumen/A.I.5.v.a SOP Penanganan Benturan Kepentingan?file=185-universitas-negeri-padang/190-fakultas-matematika-dan-ilmu-pengetahuan-alam/1674388514.pdf</t>
  </si>
  <si>
    <t>Hasil evaluasi atas Penanganan Benturan Kepentingan telah ditindaklanjuti</t>
  </si>
  <si>
    <t>a. Jika seluruh hasil evaluasi atas Penanganan Benturan Kepentingan telah ditindaklanjuti oleh unit kerja
b. Jika sebagian hasil evaluasi atas Penanganan Benturan Kepentingan telah ditindaklanjuti oleh unit kerja
c. Jika belum ada hasil evaluasi atas Penanganan Benturan Kepentingan yang ditindaklanjuti unit kerja</t>
  </si>
  <si>
    <t>https://drive.google.com/drive/folders/13d7cOiNJkuSKOEXUAoIDM9R4djmLPp3J?usp=sharing</t>
  </si>
  <si>
    <t xml:space="preserve">1. 
A.I.5.v.a SOP Penanganan Benturan Kepentingan
2. 
A.I.5.v.b Juknis Benturan Kepentingan ZI FMIPA UNP
3. 
A.I.5.v.d Intrumen Monitoring dan Evaluasi Penanganan Benturan Kepentingan
4. 
A.I.5.v.b Permendikbud_Tahun2015_Nomor 073
</t>
  </si>
  <si>
    <t xml:space="preserve">1. 
https://inspirasidikti.kemdikbud.go.id/unitku/zona-integritas/2023-185/dokumen/A.I.5.v.a SOP Penanganan Benturan Kepentingan?file=185-universitas-negeri-padang/190-fakultas-matematika-dan-ilmu-pengetahuan-alam/1674388776.pdf
2. 
https://inspirasidikti.kemdikbud.go.id/unitku/zona-integritas/2023-185/dokumen/A.I.5.v.b Juknis Benturan Kepentingan ZI FMIPA UNP?file=185-universitas-negeri-padang/190-fakultas-matematika-dan-ilmu-pengetahuan-alam/1674388786.pdf
3. 
https://inspirasidikti.kemdikbud.go.id/unitku/zona-integritas/2023-185/dokumen/A.I.5.v.d Intrumen Monitoring dan Evaluasi Penanganan Benturan Kepentingan?file=185-universitas-negeri-padang/190-fakultas-matematika-dan-ilmu-pengetahuan-alam/1674388795.pdf
4. 
https://inspirasidikti.kemdikbud.go.id/unitku/zona-integritas/2023-185/dokumen/A.I.5.v.b Permendikbud_Tahun2015_Nomor 073?file=185-universitas-negeri-padang/190-fakultas-matematika-dan-ilmu-pengetahuan-alam/1674388805.pdf
</t>
  </si>
  <si>
    <t>PENINGKATAN KUALITAS PELAYANAN PUBLIK</t>
  </si>
  <si>
    <t>Standar Pelayanan</t>
  </si>
  <si>
    <t>Terdapat kebijakan standar pelayanan</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</si>
  <si>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</si>
  <si>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Standar Pelayanan sudah ditetapkan melalui Surat Keputusan Rektor Universitas Negeri Padang Nomor 3509/UN35/HM/2017 tentang Standar Pelayanan Publik Universitas Negeri Padang yang disahkan pada tanggal 11 Agustus 2017. Penetapan ini berlaku untuk seluruh jenis pelayanan yang dicantumkan dalam Lampiran Keputusan yang dapat diakses melalui website: http://ppid.unp.ac.id/</t>
  </si>
  <si>
    <t>1. 
Penetapan Standar Pelayanan terhadap seluruh jenis pelayanan, dan sesuai asas serta komponen standar pelayanan publik yang berlaku</t>
  </si>
  <si>
    <t>https://inspirasidikti.kemdikbud.go.id/unitku/zona-integritas/2023-185/dokumen/Penetapan Standar Pelayanan terhadap seluruh jenis pelayanan, dan sesuai asas serta komponen standar pelayanan publik yang berlaku?file=185-universitas-negeri-padang/190-fakultas-matematika-dan-ilmu-pengetahuan-alam/1674192323.pdf</t>
  </si>
  <si>
    <t>Standar pelayanan telah dimaklumatkan</t>
  </si>
  <si>
    <t>a. Standar pelayanan telah dimaklumatkan pada seluruh jenis pelayanan dan dipublikasikan di website dan media lainnya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</si>
  <si>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Standar Pelayanan telah dimaklumatkan untuk seluruh jenis pelayanan dan dipublikasikan di website</t>
  </si>
  <si>
    <t xml:space="preserve">1. 
Maklumat cetak
2. 
Maklumat Standar Pelayanan pada web
</t>
  </si>
  <si>
    <t xml:space="preserve">1. 
https://inspirasidikti.kemdikbud.go.id/unitku/zona-integritas/2023-185/dokumen/Maklumat cetak?file=185-universitas-negeri-padang/190-fakultas-matematika-dan-ilmu-pengetahuan-alam/1674192429.pdf
2. 
https://inspirasidikti.kemdikbud.go.id/unitku/zona-integritas/2023-185/dokumen/Maklumat Standar Pelayanan pada web?file=185-universitas-negeri-padang/190-fakultas-matematika-dan-ilmu-pengetahuan-alam/1674193038.pdf
</t>
  </si>
  <si>
    <t>Dilakukan reviu dan perbaikan atas standar pelayanan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</si>
  <si>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</si>
  <si>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Sudah dilakukan monitoring dan evaluasi oleh Tim Gugus Penjamin Mutu FMIPA UNP mengenai SOP yang ada dan sudah dibuatkan dalam sebuah Laporan</t>
  </si>
  <si>
    <t xml:space="preserve">1. 
SE Sistem Kerja Pegawai Dalam Tatanan New Normal
2. 
SE Pelaksanaan Kuliah dan Sistem Kerja
3. 
SE Kegiatan Kampus
</t>
  </si>
  <si>
    <t xml:space="preserve">1. 
https://inspirasidikti.kemdikbud.go.id/unitku/zona-integritas/2023-185/dokumen/SE Sistem Kerja Pegawai Dalam Tatanan New Normal?file=185-universitas-negeri-padang/190-fakultas-matematika-dan-ilmu-pengetahuan-alam/1674193271.pdf
2. 
https://inspirasidikti.kemdikbud.go.id/unitku/zona-integritas/2023-185/dokumen/SE Pelaksanaan Kuliah dan Sistem Kerja?file=185-universitas-negeri-padang/190-fakultas-matematika-dan-ilmu-pengetahuan-alam/1674193276.pdf
3. 
https://inspirasidikti.kemdikbud.go.id/unitku/zona-integritas/2023-185/dokumen/SE Kegiatan Kampus?file=185-universitas-negeri-padang/190-fakultas-matematika-dan-ilmu-pengetahuan-alam/1674193278.pdf
</t>
  </si>
  <si>
    <t>telah melakukan publikasi atas standar pelayanan dan maklumat pelayanan</t>
  </si>
  <si>
    <t>ya,telah melakukan publikasi atas tandar pelayanan dan maklumat pelayanan</t>
  </si>
  <si>
    <t>Publikasi untuk standar layanan maupun maklumat pelayanan telah dilakukan</t>
  </si>
  <si>
    <t>1. 
Publikasi Maklumat Standar Pelayanan</t>
  </si>
  <si>
    <t>https://inspirasidikti.kemdikbud.go.id/unitku/zona-integritas/2023-185/dokumen/Publikasi Maklumat Standar Pelayanan?file=185-universitas-negeri-padang/190-fakultas-matematika-dan-ilmu-pengetahuan-alam/1674193368.pdf</t>
  </si>
  <si>
    <t>Budaya Pelayanan Prima</t>
  </si>
  <si>
    <t>Telah dilakukan berbagai upaya peningkatan kemampuan dan/atau kompetensi tentang penerapan budaya pelayanan prima</t>
  </si>
  <si>
    <t>a. Telah dilakukan pelatihan/sosialisasi pelayanan prima secara berkelanjutan dan terjadwal, sehingga seluruh petugas/pelaksana layanan memiliki kompetensi sesuai kebutuhan jenis layanan serta telah dan terdapat monev yang melihat kemampuan/kecakapan petugas/pelaksana layanan
b. Telah dilakukan pelatihan/sosialisasi pelayanan prima, dan  seluruh petugas/pelaksana layanan memiliki kompetensi sesuai kebutuhan jenis layanan
c. Telah dilakukan pelatihan/sosialisasi pelayanan prima, akan tetapi baru sebagian besar petugas/pelaksana layanan memiliki kompetensi sesuai kebutuhan jenis layanan 
d. Telah dilakukan pelatihan/sosialisasi pelayanan prima namun secara terbatas, sehingga hanya sebagian kecil petugas/pelaksana layanan yang memiliki kompetensi sesuai kebutuhan jenis layanan 
e. Belum dilakukan pelatihan/sosialisasi pelayanan prima, dan seluruh petugas/pelaksana layanan belum memiliki kompetensi sesuai kebutuhan jenis layanan</t>
  </si>
  <si>
    <t>Sosialisasi pelayanan prima telah dilakukan terkait penggunaan Tablet Instrumen Layanan Publik terhadap seluruh petugas terkait</t>
  </si>
  <si>
    <t>1. 
Laporan Sosialisasi Penggunaan Layanan</t>
  </si>
  <si>
    <t>https://inspirasidikti.kemdikbud.go.id/unitku/zona-integritas/2023-185/dokumen/Laporan Sosialisasi Penggunaan Layanan?file=185-universitas-negeri-padang/190-fakultas-matematika-dan-ilmu-pengetahuan-alam/1674193447.pdf</t>
  </si>
  <si>
    <t>Informasi tentang pelayanan mudah diakses melalui berbagai media</t>
  </si>
  <si>
    <t>a. Seluruh Informasi tentang pelayanan dapat diakses secara online (website/media sosial) dan terhubung dengan sistem informasi pelayanan publik nasional
b. Seluruh Informasi tentang pelayanan dapat diakses secara online (website/media sosial), namun belum terhubung dengan sistem informasi pelayanan publik nasional
c. Seluruh Informasi tentang pelayanan belum online, hanya dapat diakses di tempat layanan (intranet dan non elektronik)
d. Informasi tentang pelayanan sulit diakses</t>
  </si>
  <si>
    <t>Informasi mengenai pelayanan dapat diakses dengan mudah secara online namun belum terhubung dengan sistem informasi pelayanan publik nasional</t>
  </si>
  <si>
    <t xml:space="preserve">1. 
Informasi Pelayana Pada web unp dan fmipa
2. 
informasi pelayanan
</t>
  </si>
  <si>
    <t xml:space="preserve">1. 
https://inspirasidikti.kemdikbud.go.id/unitku/zona-integritas/2023-185/dokumen/Informasi Pelayana Pada web unp dan fmipa?file=185-universitas-negeri-padang/190-fakultas-matematika-dan-ilmu-pengetahuan-alam/1674193858.pdf
2. 
https://inspirasidikti.kemdikbud.go.id/unitku/zona-integritas/2023-185/dokumen/informasi pelayanan?file=185-universitas-negeri-padang/190-fakultas-matematika-dan-ilmu-pengetahuan-alam/1674207560.pdf
</t>
  </si>
  <si>
    <t>Telah terdapat sistem pemberian penghargaan dan sanksi bagi petugas pemberi pelayanan</t>
  </si>
  <si>
    <t>a. Telah terdapat kebijakan pemberian penghargaan dan sanksi yang minimal memenuhi unsur penilaian: disiplin, kinerja, dan hasil penilaian pengguna layanan, dan telah diterapkan secara rutin/berkelanjutan
b. Telah terdapat kebijakan pemberian penghargaan dan sanksi yang minimal memenuhi unsur penilaian: disiplin, kinerja, dan hasil penilaian pengguna layanan, namun belum diterapkan secara rutin/berkelanjutan
c. Telah terdapat kebijakan pemberian penghargaan dan sanksi, namun belum memenuhi unsur penilaian minimal : disiplin, kinerja, dan hasil penilaian pengguna layanan
d. Belum terdapat kebijakan pemberian penghargaan dan sanksi</t>
  </si>
  <si>
    <t>Sistem pemberian penghargaan dan sanksi sudah diatur dalam SOP UNP dan sudah diterapkan secara rutin</t>
  </si>
  <si>
    <t xml:space="preserve">1. 
Tendik Prestasi an Nuzli Ihsan - Agustus 2022 
2. 
Tendik Prestasi an Nofri Hardisal - September 2022 
3. 
Tendik Prestasi an Elva Rahmi - Juli 2022 
4. 
SK Tendik Terbaik an. Harmedi Yulian Saputra
5. 
Bukti Pemberian Reward
</t>
  </si>
  <si>
    <t xml:space="preserve">1. 
https://inspirasidikti.kemdikbud.go.id/unitku/zona-integritas/2023-185/dokumen/Tendik Prestasi an Nuzli Ihsan - Agustus 2022 ?file=185-universitas-negeri-padang/190-fakultas-matematika-dan-ilmu-pengetahuan-alam/1674193957.pdf
2. 
https://inspirasidikti.kemdikbud.go.id/unitku/zona-integritas/2023-185/dokumen/Tendik Prestasi an Nofri Hardisal - September 2022 ?file=185-universitas-negeri-padang/190-fakultas-matematika-dan-ilmu-pengetahuan-alam/1674193970.pdf
3. 
https://inspirasidikti.kemdikbud.go.id/unitku/zona-integritas/2023-185/dokumen/Tendik Prestasi an Elva Rahmi - Juli 2022 ?file=185-universitas-negeri-padang/190-fakultas-matematika-dan-ilmu-pengetahuan-alam/1674193987.pdf
4. 
https://inspirasidikti.kemdikbud.go.id/unitku/zona-integritas/2023-185/dokumen/SK Tendik Terbaik an. Harmedi Yulian Saputra?file=185-universitas-negeri-padang/190-fakultas-matematika-dan-ilmu-pengetahuan-alam/1674193992.pdf
5. 
https://inspirasidikti.kemdikbud.go.id/unitku/zona-integritas/2023-185/dokumen/Bukti Pemberian Reward?file=185-universitas-negeri-padang/190-fakultas-matematika-dan-ilmu-pengetahuan-alam/1674194075.pdf
</t>
  </si>
  <si>
    <t>Telah terdapat sistem pemberian kompensasi kepada penerima layanan bila layanan tidak sesuai standar</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</si>
  <si>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</si>
  <si>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t>Sudah dibuatkan mekanisme kompensasi saat layanan tidak sesuai namun belum untuk keseluruhan layanan</t>
  </si>
  <si>
    <t>1. 
sistem pemberian kompensasi bila layanan tidak sesuai standar bagi penerima layanan di sebagian besar jenis layanan</t>
  </si>
  <si>
    <t>https://inspirasidikti.kemdikbud.go.id/unitku/zona-integritas/2023-185/dokumen/sistem pemberian kompensasi bila layanan tidak sesuai standar bagi penerima layanan di sebagian besar jenis layanan?file=185-universitas-negeri-padang/190-fakultas-matematika-dan-ilmu-pengetahuan-alam/1674194160.pdf</t>
  </si>
  <si>
    <t>Terdapat sarana layanan terpadu/terintegrasi</t>
  </si>
  <si>
    <t>a. Jika seluruh pelayanan sudah dilakukan secara terpadu/terintegrasi
b. Jika sebagian besar pelayanan sudah dilakukan secara terpadu/terintegrasi
c. Jika sebagian kecil pelayanan sudah dilakukan secara terpadu/terintegrasi
d. Jika tidak ada pelayanan yang dilakukan secara terpadu/terintegrasi</t>
  </si>
  <si>
    <t>Seluruh pelayanan dilakukan secara terpadu / terintegrasi dalam sebuah website e-office dan terdapat sarana layanan terpadu</t>
  </si>
  <si>
    <t>1. 
seluruh pelayanan sudah dilakukan secara terpadu/terintegrasi</t>
  </si>
  <si>
    <t>https://inspirasidikti.kemdikbud.go.id/unitku/zona-integritas/2023-185/dokumen/seluruh pelayanan sudah dilakukan secara terpadu/terintegrasi?file=185-universitas-negeri-padang/190-fakultas-matematika-dan-ilmu-pengetahuan-alam/1674194299.pdf</t>
  </si>
  <si>
    <t>Terdapat inovasi pelayanan</t>
  </si>
  <si>
    <t>a. Jika unit kerja telah memiliki inovasi pelayanan yang  berbeda dengan unit kerja lain dan mendekatkan pelayanan dengan masyarakat serta telah direplikasi
b. Jika unit kerja telah memiliki inovasi pelayanan yang  berbeda dengan unit kerja lain dan mendekatkan pelayanan dengan masyarakat
c. Jika unit kerja memiliki inovasi yang merupakan replikasi dan pengembangan dari inovasi yang sudah ada 
d. Jika unit kerja telah memiliki inovasi akan tetapi merupakan pelaksanaan inovasi dari instansi pemerintah 
e. Jika  unit kerja belum memiliki inovasi pelayanan</t>
  </si>
  <si>
    <t>Terdapat inovasi layanan yaitu e-office yang hanya dimiliki oleh FMIPA UNP yang bisa diakses dimana saja. tambahkan keterangan, sebelum dan sesudah</t>
  </si>
  <si>
    <t>1. 
inovasi pelayanan yang berbeda dengan unit kerja lain dan mendekatkan pelayanan dengan masyarakat serta telah direplikasi</t>
  </si>
  <si>
    <t>https://inspirasidikti.kemdikbud.go.id/unitku/zona-integritas/2023-185/dokumen/inovasi pelayanan yang berbeda dengan unit kerja lain dan mendekatkan pelayanan dengan masyarakat serta telah direplikasi?file=185-universitas-negeri-padang/190-fakultas-matematika-dan-ilmu-pengetahuan-alam/1674194500.pdf</t>
  </si>
  <si>
    <t>Pengelolaan Pengaduan</t>
  </si>
  <si>
    <t>Terdapat media pengaduan dan konsultasi pelayanan yang terintegrasi dengan SP4N-Lapor!</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</si>
  <si>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</si>
  <si>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t>Media konsultasi dan pengaduan dalam hal ini yaitu website UNP sudah terintegrasi dengan SP4N-LAPOR! UNP</t>
  </si>
  <si>
    <t>1. 
SK SP4N LAPOR 2022</t>
  </si>
  <si>
    <t>https://inspirasidikti.kemdikbud.go.id/unitku/zona-integritas/2023-185/dokumen/SK SP4N LAPOR 2022?file=185-universitas-negeri-padang/190-fakultas-matematika-dan-ilmu-pengetahuan-alam/1674262009.pdf</t>
  </si>
  <si>
    <t>Terdapat unit yang mengelola pengaduan dan konsultasi pelayanan</t>
  </si>
  <si>
    <t>a. Terdapat unit pengelola khusus untuk konsultasi dan pengaduan, serta surat penugasan pengelola SP4N-LAPOR! di level unit kerja
b. Terdapat SK pengelola SP4N-LAPOR! di level instansi dan/atau surat penugasan pengelola SP4N-LAPOR! di level unit kerja, namun unit pengelola khusus untuk konsultasi dan pengaduan belum ada
c. Belum terdapat unit pengelola khusus untuk konsultasi dan pengaduan, serta belum terdapat SK pengelola SP4N-LAPOR! di level instansi dan/atau surat penugasan pengelola SP4N-LAPOR! di level unit kerja</t>
  </si>
  <si>
    <t>Terdapat unit pengelola khusus untuk konsultasi dan pengaduan di FMIPA UNP.</t>
  </si>
  <si>
    <t>1. 
Web Pengaduan dan konsultasi FMIPA</t>
  </si>
  <si>
    <t>https://inspirasidikti.kemdikbud.go.id/unitku/zona-integritas/2023-185/dokumen/Web Pengaduan dan konsultasi FMIPA?file=185-universitas-negeri-padang/190-fakultas-matematika-dan-ilmu-pengetahuan-alam/1674197221.pdf</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</si>
  <si>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</si>
  <si>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</si>
  <si>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t>Belum dilakukan evaluasi secara berkala terhadap penanganan keluhan / masukan</t>
  </si>
  <si>
    <t>1. 
evaluasi penanganan keluhan</t>
  </si>
  <si>
    <t>https://inspirasidikti.kemdikbud.go.id/unitku/zona-integritas/2023-185/dokumen/evaluasi penanganan keluhan?file=185-universitas-negeri-padang/190-fakultas-matematika-dan-ilmu-pengetahuan-alam/1674197397.pdf</t>
  </si>
  <si>
    <t>Penilaian Kepuasan terhadap Pelayanan</t>
  </si>
  <si>
    <t>Telah dilakukan survey kepuasan masyarakat terhadap pelayanan</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</si>
  <si>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</si>
  <si>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Telah dilakukan survei kepuasan masyarakat terhadap pelayanan yang diberikan sebanyak 4 kali dalam satu tahun.</t>
  </si>
  <si>
    <t xml:space="preserve">1. 
Survey kepuasan Masyarakat
2. 
Hasil Survey Pemanfaatan Layanan E.docx
</t>
  </si>
  <si>
    <t xml:space="preserve">1. 
https://inspirasidikti.kemdikbud.go.id/unitku/zona-integritas/2023-185/dokumen/Survey kepuasan Masyarakat?file=185-universitas-negeri-padang/190-fakultas-matematika-dan-ilmu-pengetahuan-alam/1674197567.pdf
2. 
https://inspirasidikti.kemdikbud.go.id/unitku/zona-integritas/2023-185/dokumen/Hasil Survey Pemanfaatan Layanan E.docx?file=185-universitas-negeri-padang/190-fakultas-matematika-dan-ilmu-pengetahuan-alam/1674197574.pdf
</t>
  </si>
  <si>
    <t>Hasil survei kepuasan masyarakat dapat diakses secara terbuka</t>
  </si>
  <si>
    <t>a. Hasil survei kepuasan masyarakat dapat diakses secara  online (website, media sosial, dll) dan offline
b. Hasil survei kepuasan masyarakat hanya dapat diakses secara offline di tempat layanan
c. Hasil survei kepuasan masyarakat tidak dipublikasi</t>
  </si>
  <si>
    <t>Hasil survei dapat diakses secara online melalui website maupun offline yang ditampilkan di layar sarana pelayanan terpadu</t>
  </si>
  <si>
    <t xml:space="preserve">1. 
Sarana layanan terpadu
2. 
hasil survei pelayanan pada web
</t>
  </si>
  <si>
    <t xml:space="preserve">1. 
https://inspirasidikti.kemdikbud.go.id/unitku/zona-integritas/2023-185/dokumen/Sarana layanan terpadu?file=185-universitas-negeri-padang/190-fakultas-matematika-dan-ilmu-pengetahuan-alam/1674197779.pdf
2. 
https://inspirasidikti.kemdikbud.go.id/unitku/zona-integritas/2023-185/dokumen/hasil survei pelayanan pada web?file=185-universitas-negeri-padang/190-fakultas-matematika-dan-ilmu-pengetahuan-alam/1674197786.pdf
</t>
  </si>
  <si>
    <t>Dilakukan tindak lanjut atas hasil survei kepuasan masyarakat</t>
  </si>
  <si>
    <t>a. Jika dilakukan tindak lanjut atas seluruh hasil survei kepuasan masyarakat
b. Jika dilakukan tindak lanjut atas sebagian besar hasil survei kepuasan masyarakat
c. Jika dilakukan tindak lanjut atas sebagian kecil hasil survei kepuasan masyarakat
d. Jika belum dilakukan tindak lanjut atas hasil survei kepuasan masyarakat</t>
  </si>
  <si>
    <t>Dilakukan tindak lanjut terhadap hasil survei kepuasan.</t>
  </si>
  <si>
    <t xml:space="preserve">1. 
Tindak Lanjut Pengisian Survey Kepuasan 9 Sep
2. 
Tindak Lanjut Pengisian Survey Kepuasan 7 Jun
3. 
Tindak Lanjut Pengisian Survey Kepuasan 7 Des
4. 
Tindak Lanjut Pengisian Survey Kepuasan 30 Mar
</t>
  </si>
  <si>
    <t xml:space="preserve">1. 
https://inspirasidikti.kemdikbud.go.id/unitku/zona-integritas/2023-185/dokumen/Tindak Lanjut Pengisian Survey Kepuasan 9 Sep?file=185-universitas-negeri-padang/190-fakultas-matematika-dan-ilmu-pengetahuan-alam/1674197859.pdf
2. 
https://inspirasidikti.kemdikbud.go.id/unitku/zona-integritas/2023-185/dokumen/Tindak Lanjut Pengisian Survey Kepuasan 7 Jun?file=185-universitas-negeri-padang/190-fakultas-matematika-dan-ilmu-pengetahuan-alam/1674197866.pdf
3. 
https://inspirasidikti.kemdikbud.go.id/unitku/zona-integritas/2023-185/dokumen/Tindak Lanjut Pengisian Survey Kepuasan 7 Des?file=185-universitas-negeri-padang/190-fakultas-matematika-dan-ilmu-pengetahuan-alam/1674197871.pdf
4. 
https://inspirasidikti.kemdikbud.go.id/unitku/zona-integritas/2023-185/dokumen/Tindak Lanjut Pengisian Survey Kepuasan 30 Mar?file=185-universitas-negeri-padang/190-fakultas-matematika-dan-ilmu-pengetahuan-alam/1674197850.pdf
</t>
  </si>
  <si>
    <t>Pemanfaatan Teknologi Informasi</t>
  </si>
  <si>
    <t>Telah menerapkan teknologi informasi dalam memberikan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</si>
  <si>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</si>
  <si>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Pelayanan di FMIPA UNP menggunakan teknologi informasi untuk seluruh proses layanan</t>
  </si>
  <si>
    <t>1. 
pelayanan yang menggunakan teknologi informasi pada seluruh proses pemberian layanan</t>
  </si>
  <si>
    <t>https://inspirasidikti.kemdikbud.go.id/unitku/zona-integritas/2023-185/dokumen/pelayanan yang menggunakan teknologi informasi pada seluruh proses pemberian layanan?file=185-universitas-negeri-padang/190-fakultas-matematika-dan-ilmu-pengetahuan-alam/1674198004.pdf</t>
  </si>
  <si>
    <t xml:space="preserve">c. </t>
  </si>
  <si>
    <t>Telah membangun database pelayanan yang terintegrasi</t>
  </si>
  <si>
    <t>Ya,jika tela membangun database pelayanan yang terintegrasi</t>
  </si>
  <si>
    <t>Sudah dibangun database pelayanan di FMIPA UNP</t>
  </si>
  <si>
    <t>1. 
DATABASE PELAYANAN FMIPA UNP</t>
  </si>
  <si>
    <t>https://inspirasidikti.kemdikbud.go.id/unitku/zona-integritas/2023-185/dokumen/DATABASE PELAYANAN FMIPA UNP?file=185-universitas-negeri-padang/190-fakultas-matematika-dan-ilmu-pengetahuan-alam/1674198069.pdf</t>
  </si>
  <si>
    <t>Telah dilakukan perbaikan secara terus menerus</t>
  </si>
  <si>
    <t xml:space="preserve">a. Perbaikan dilakukan secara terus-menerus
b. Perbaikan dilakukan tidak secara terus menerus
c. Belum dilakukan perbaikan </t>
  </si>
  <si>
    <t>Perbaikan dilakukan secara terus menerus terhadap pelayanan yang diberikan</t>
  </si>
  <si>
    <t>1. 
Perbaikan dilakukan secara terus-menerus</t>
  </si>
  <si>
    <t>https://inspirasidikti.kemdikbud.go.id/unitku/zona-integritas/2023-185/dokumen/Perbaikan dilakukan secara terus-menerus?file=185-universitas-negeri-padang/190-fakultas-matematika-dan-ilmu-pengetahuan-alam/1674198104.pdf</t>
  </si>
  <si>
    <t>II.</t>
  </si>
  <si>
    <t>REFORM</t>
  </si>
  <si>
    <t>Komitmen dalam perubahan</t>
  </si>
  <si>
    <t>PARENT HAVE SUB</t>
  </si>
  <si>
    <t xml:space="preserve">Agen perubahan telah membuat perubahan yang konkret di Instansi (dalam 1 tahun) </t>
  </si>
  <si>
    <t>Misalkan dengan kebijakan 1 Agen 1 Perubahan Persentase diperoleh dari Jumlah Perubahan yang dibuat dibagi dengan Jumlah Agen Perubahan</t>
  </si>
  <si>
    <t>%</t>
  </si>
  <si>
    <t>Agen perubahan telah melaksanakan rencana kerja dalam rangka menciptakan perubahan dan internalisasi nilai-nilai. Agen perubahan terdiri dari unsur pimpinan ditambah beberapa staff lainnya yang dinilai akan berpengaruh dalam membawa perubahan. Aspek perubahan yang direncanakan oleh 15 agen perubahan meliputi integritas, profesional, akuntabel, inovatif dan peduli. Lima aspek tersebut menargetkan 8 perubahan yaitu disiplin dosen dalam perkuliahan, kelengkapan pembelajaran dan peningkatan kualitas pelayanan terhadap mahasiswa, mengurangi plagirisme, peningkatan kompetensi dosen tridharma perguruan tinggi, peningkatan akuntibilitas melalui pelaporan e-LKHPN dan e-LKHASN secara jujur dan tepat waktu, memperpendek jalur birokrasi untuk pelayanan prima, dan peningkatan suasana akademis. Berbagai sosialisasi telah dilakukan untuk mencapai target kerja dari agen perubahan dalam 1 tahun. Berikutnya akan dilakukan analisis hasil sosialisasi dan tindak lanjut untuk mencegah resistensi perubahan.</t>
  </si>
  <si>
    <t>1. 
RENSTRA-FMIPA-UNP-2020-2024</t>
  </si>
  <si>
    <t>https://inspirasidikti.kemdikbud.go.id/unitku/zona-integritas/2023-185/dokumen/RENSTRA-FMIPA-UNP-2020-2024?file=185-universitas-negeri-padang/190-fakultas-matematika-dan-ilmu-pengetahuan-alam/1674288495.pdf</t>
  </si>
  <si>
    <t>SUB</t>
  </si>
  <si>
    <t>- Jumlah Agen Perubahan</t>
  </si>
  <si>
    <t>Jumlah</t>
  </si>
  <si>
    <t>- Jumlah Perubahan yang dibuat</t>
  </si>
  <si>
    <t>Perubahan yang dibuat Agen Perubahan telah terintegrasi dalam sistem manajemen</t>
  </si>
  <si>
    <t>Beberapa inovasi yang telah dilakukan agen perubahan adalah dengan peningkatan integritas dosen dalam pelaksanaan perkuliahan dan kelengkapan perangkat pembelajaran untuk menunjang pembelajaran yang lebih baik. monitoring dan evaluasi dilakukan reguler dan sistematik melalui website GPMI tiap 3 bulan untuk memastikan adanya perubahan. Peningkatan kompetensi dosen terlihat dari jumlah hibah penelitian, pengabdian masyarakat, publikasi dan sertifikat kompetensi yang bertambah pada tahun ini. Selain itu, FMIPA telah melakukan digitalisasi pelayanan publik melalui e-office yang dapat diakses secara luas. Empat perubahan lainnya telah dilaksanakan namun, hasil perubahan ini belum terukur dengan baik.</t>
  </si>
  <si>
    <t>1. 
Link e-office FMIPA</t>
  </si>
  <si>
    <t>https://inspirasidikti.kemdikbud.go.id/unitku/zona-integritas/2023-185/dokumen/Link e-office FMIPA?file=185-universitas-negeri-padang/190-fakultas-matematika-dan-ilmu-pengetahuan-alam/1674288332.pdf</t>
  </si>
  <si>
    <t>- Jumlah Perubahan yang telah diintegrasikan dalam sistem manajemen</t>
  </si>
  <si>
    <t>Komitmen Pimpinan</t>
  </si>
  <si>
    <t>-</t>
  </si>
  <si>
    <t>Pimpinan memiliki komitmen terhadap pelaksanaan reformasi birokrasi, dengan adanya target capaian reformasi yang jelas di dokumen perencanaan</t>
  </si>
  <si>
    <t>a. Target capaian zona integritas sudah ada di dokumen perencanaan unit kerja dan sebagian besar (diatas 80%) sudah tercapai
b. Target capaian zona integritas sudah ada di dokumen perencanaan unit kerja dan sebagian (diatas 50%) sudah tercapai
c. Target capaian zona integritas sudah ada di dokumen perencanaan unit kerja dan sebagian kecil (dibawah 50%) sudah tercapai
d. Target capaian zona integritassudah ada di dokumen perencanaan unit kerja, namun belum ada yang tercapai (masih dalam tahap pembangunan)
e. Tidak ada target capaian zona integritasdi dokumen perencanaan unit kerja</t>
  </si>
  <si>
    <t>Pimpinan sebagai role model dan sekaligus agen perubahan menunjukkan komitmen melalui perencanaan terhadap pencapaian target-target pada tahun 2022. Beberapa perencanaan ini telah terlaksana namun sebagian lain belum. Namun, pencapaian ini belum dimonev secara berkala sehingga belum bisa diperkirakan persentase keberhasilannya.</t>
  </si>
  <si>
    <t xml:space="preserve">1. 
SK No. 54 TIM Agen Perubahan dan Role Model ZI(2022)
2. 
Penunjukan TIM Role Model ZI 2021 
</t>
  </si>
  <si>
    <t xml:space="preserve">1. 
https://inspirasidikti.kemdikbud.go.id/unitku/zona-integritas/2023-185/dokumen/SK No. 54 TIM Agen Perubahan dan Role Model ZI(2022)?file=185-universitas-negeri-padang/190-fakultas-matematika-dan-ilmu-pengetahuan-alam/1674288519.pdf
2. 
https://inspirasidikti.kemdikbud.go.id/unitku/zona-integritas/2023-185/dokumen/Penunjukan TIM Role Model ZI 2021 ?file=185-universitas-negeri-padang/190-fakultas-matematika-dan-ilmu-pengetahuan-alam/1674288521.pdf
</t>
  </si>
  <si>
    <t>Membangun Budaya Kerja</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</si>
  <si>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</si>
  <si>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</si>
  <si>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Budaya kerja sudah ada namun belum semua anggota melaksanakannya dengan konsisten. Target terkait budaya kerja direncanakan pencapaiannya melalui rencana aksi role model dan agen perubahan, namun perlu strategi-strategi internalisasi yang sistematis dan efektif untuk pencapaian target ini</t>
  </si>
  <si>
    <t xml:space="preserve">1. 
Pelatihan teknisi labor 1
2. 
Pelatihan teknisi labor2
3. 
Sertifikat Pelatihan Penulis Buku Non-Fiksi
</t>
  </si>
  <si>
    <t xml:space="preserve">1. 
https://inspirasidikti.kemdikbud.go.id/unitku/zona-integritas/2023-185/dokumen/Pelatihan teknisi labor 1?file=185-universitas-negeri-padang/190-fakultas-matematika-dan-ilmu-pengetahuan-alam/1674288520.pdf
2. 
https://inspirasidikti.kemdikbud.go.id/unitku/zona-integritas/2023-185/dokumen/Pelatihan teknisi labor2?file=185-universitas-negeri-padang/190-fakultas-matematika-dan-ilmu-pengetahuan-alam/1674288523.pdf
3. 
https://inspirasidikti.kemdikbud.go.id/unitku/zona-integritas/2023-185/dokumen/Sertifikat Pelatihan Penulis Buku Non-Fiksi?file=185-universitas-negeri-padang/190-fakultas-matematika-dan-ilmu-pengetahuan-alam/1674288541.pdf
</t>
  </si>
  <si>
    <t>Peta Proses Bisnis Mempengaruhi Penyederhanaan Jabatan</t>
  </si>
  <si>
    <t xml:space="preserve">Telah disusun peta proses bisnis dengan adanya penyederhanaan jabatan 
 </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</si>
  <si>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</si>
  <si>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 xml:space="preserve">1. 
1.1.1 - 2023 Peta Bisnis Layanan Inti
2. 
1.1.2 - 2023 Peta Bisnis Layanan Pendukung
</t>
  </si>
  <si>
    <t xml:space="preserve">1. 
https://inspirasidikti.kemdikbud.go.id/unitku/zona-integritas/2023-185/dokumen/1.1.1 - 2023 Peta Bisnis Layanan Inti?file=185-universitas-negeri-padang/190-fakultas-matematika-dan-ilmu-pengetahuan-alam/1674362662.pdf
2. 
https://inspirasidikti.kemdikbud.go.id/unitku/zona-integritas/2023-185/dokumen/1.1.2 - 2023 Peta Bisnis Layanan Pendukung?file=185-universitas-negeri-padang/190-fakultas-matematika-dan-ilmu-pengetahuan-alam/1674362668.pdf
</t>
  </si>
  <si>
    <t>Sistem Pemerintahan Berbasis Elektronik (SPBE) yang Terintegrasi</t>
  </si>
  <si>
    <t>a</t>
  </si>
  <si>
    <t>Implementasi SPBE telah terintegrasi dan mampu mendorong pelaksanaan pelayanan publik yang lebih cepat dan efisien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</si>
  <si>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</si>
  <si>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t>https://inspirasidikti.kemdikbud.go.id/unitku/zona-integritas/2023-185/dokumen/2.3.1 - 2023 E-Office Pemberian Pelayanan kepada Publik?file=185-universitas-negeri-padang/190-fakultas-matematika-dan-ilmu-pengetahuan-alam/1674362721.pdf</t>
  </si>
  <si>
    <t>b</t>
  </si>
  <si>
    <t>Implementasi SPBE telah terintegrasi dan mampu mendorong pelaksanaan pelayanan internal organisasi yang lebih cepat dan efisien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</si>
  <si>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</si>
  <si>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https://inspirasidikti.kemdikbud.go.id/unitku/zona-integritas/2023-185/dokumen/2.3.1 - 2023 E-Office Pemberian Pelayanan kepada Publik?file=185-universitas-negeri-padang/190-fakultas-matematika-dan-ilmu-pengetahuan-alam/1674362742.pdf</t>
  </si>
  <si>
    <t>Transformasi Digital Memberikan Nilai Manfaat</t>
  </si>
  <si>
    <t xml:space="preserve">Transformasi digital pada bidang proses bisnis utama telah mampu memberikan nilai manfaat bagi unit kerja secara optimal </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</si>
  <si>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</si>
  <si>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 xml:space="preserve">1. 
2.3.1 - 2023 E-Office Pemberian Pelayanan kepada Publik
2. 
1.2.1 - 2023 Evauasi Penerapan SOP FMIPA UNP_compressed
3. 
2.4.2 - 2023 Hasil Kuisioner G-form
</t>
  </si>
  <si>
    <t xml:space="preserve">1. 
https://inspirasidikti.kemdikbud.go.id/unitku/zona-integritas/2023-185/dokumen/2.3.1 - 2023 E-Office Pemberian Pelayanan kepada Publik?file=185-universitas-negeri-padang/190-fakultas-matematika-dan-ilmu-pengetahuan-alam/1674362806.pdf
2. 
https://inspirasidikti.kemdikbud.go.id/unitku/zona-integritas/2023-185/dokumen/1.2.1 - 2023 Evauasi Penerapan SOP FMIPA UNP_compressed?file=185-universitas-negeri-padang/190-fakultas-matematika-dan-ilmu-pengetahuan-alam/1674362838.pdf
3. 
https://inspirasidikti.kemdikbud.go.id/unitku/zona-integritas/2023-185/dokumen/2.4.2 - 2023 Hasil Kuisioner G-form?file=185-universitas-negeri-padang/190-fakultas-matematika-dan-ilmu-pengetahuan-alam/1674362866.pdf
</t>
  </si>
  <si>
    <t>Transformasi digital pada bidang administrasi pemerintahan telah mampu memberikan nilai manfaat bagi unit kerja secara optimal</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</si>
  <si>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</si>
  <si>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 xml:space="preserve">1. 
https://inspirasidikti.kemdikbud.go.id/unitku/zona-integritas/2023-185/dokumen/2.3.1 - 2023 E-Office Pemberian Pelayanan kepada Publik?file=185-universitas-negeri-padang/190-fakultas-matematika-dan-ilmu-pengetahuan-alam/1674362811.pdf
2. 
https://inspirasidikti.kemdikbud.go.id/unitku/zona-integritas/2023-185/dokumen/1.2.1 - 2023 Evauasi Penerapan SOP FMIPA UNP_compressed?file=185-universitas-negeri-padang/190-fakultas-matematika-dan-ilmu-pengetahuan-alam/1674362843.pdf
3. 
https://inspirasidikti.kemdikbud.go.id/unitku/zona-integritas/2023-185/dokumen/2.4.2 - 2023 Hasil Kuisioner G-form?file=185-universitas-negeri-padang/190-fakultas-matematika-dan-ilmu-pengetahuan-alam/1674362864.pdf
</t>
  </si>
  <si>
    <t>Transformasi digital pada bidang pelayanan publik telah mampu memberikan nilai manfaat bagi unit kerja secara optimal</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</si>
  <si>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</si>
  <si>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 xml:space="preserve">1. 
https://inspirasidikti.kemdikbud.go.id/unitku/zona-integritas/2023-185/dokumen/2.3.1 - 2023 E-Office Pemberian Pelayanan kepada Publik?file=185-universitas-negeri-padang/190-fakultas-matematika-dan-ilmu-pengetahuan-alam/1674362819.pdf
2. 
https://inspirasidikti.kemdikbud.go.id/unitku/zona-integritas/2023-185/dokumen/1.2.1 - 2023 Evauasi Penerapan SOP FMIPA UNP_compressed?file=185-universitas-negeri-padang/190-fakultas-matematika-dan-ilmu-pengetahuan-alam/1674362847.pdf
3. 
https://inspirasidikti.kemdikbud.go.id/unitku/zona-integritas/2023-185/dokumen/2.4.2 - 2023 Hasil Kuisioner G-form?file=185-universitas-negeri-padang/190-fakultas-matematika-dan-ilmu-pengetahuan-alam/1674362856.pdf
</t>
  </si>
  <si>
    <t>Kinerja Individu</t>
  </si>
  <si>
    <t>Ukuran kinerja individu telah berorientasi hasil (outcome) sesuai pada levelnya</t>
  </si>
  <si>
    <t>a. Seluruh ukuran kinerja individu telah berorientasi hasil (outcome) sesuai pada levelnya
b. Sebagian ukuran kinerja individu telah berorientasi hasil (outcome) sesuai pada levelnya
c. Tidak ada ukuran kinerja individu yang berorientasi hasil (outcome)</t>
  </si>
  <si>
    <t>ukuran kinerja individu telah berorienasi hasil sesuai level unit kerja. Reward dari ukuran kinerja ini diwujudkan dalam bentuk remunerasi sesuai dengan kinerja pegawai. Namun sampai saat ini, pembayaran remun kinerja baru terbatas pada PNS. Kinerja individu dipantau melalui Rumah Gadang UNP</t>
  </si>
  <si>
    <t>https://inspirasidikti.kemdikbud.go.id/unitku/zona-integritas/2023-185/dokumen/LINK TERKAIT - Penilaian Kinerja Pegawai (Dosen dan Tendik)?file=185-universitas-negeri-padang/190-fakultas-matematika-dan-ilmu-pengetahuan-alam/1674316312.pdf</t>
  </si>
  <si>
    <t>Assessment Pegawai</t>
  </si>
  <si>
    <t>Hasil assement telah dijadikan pertimbangan untuk mutasi dan pengembangan karir pegawai</t>
  </si>
  <si>
    <t>a. Seluruh hasil assessment dijadikan dasar mutasi internal dan pengembangan kompetensi pegawai
b. Hasil assessment belum seluruhnya dijadikan mutasi internal dan pengembangan kompetensi pegawai
c. Hasil assessment belum dijadikan dasar mutasi internal dan pengembangan kompetensi pegawai</t>
  </si>
  <si>
    <t>Hasil asesmen sudah dijadikan dasar pertimbangan untuk mutasi dan pengembangan karir pegawai. Namun belum terdokumentasi dengan baik. Kedepannya akan dilakukan peningkatan agar terdokumentasi dengan baik.</t>
  </si>
  <si>
    <t>Pelanggaran Disiplin Pegawai</t>
  </si>
  <si>
    <t>Penurunan pelanggaran disiplin pegawai</t>
  </si>
  <si>
    <t>Persentase pernurunan pelanggaran disiplin pegawai diperoleh dari Jumlah pelanggaran tahun sebelumnya dikurangi Jumlah pelanggaran tahun ini kemudian dibagi dengan Jumlah pelanggaran tahun sebelumnya</t>
  </si>
  <si>
    <t>1. 
SK DISIPLIN EFFENDI (1)</t>
  </si>
  <si>
    <t>https://inspirasidikti.kemdikbud.go.id/unitku/zona-integritas/2023-185/dokumen/SK DISIPLIN EFFENDI (1)?file=185-universitas-negeri-padang/190-fakultas-matematika-dan-ilmu-pengetahuan-alam/1674347317.pdf</t>
  </si>
  <si>
    <t>- Jumlah pelanggaran tahun sebelumnya</t>
  </si>
  <si>
    <t>- Jumlah pelanggaran tahun ini</t>
  </si>
  <si>
    <t>- Jumlah pelanggaran yang telah diberikan sanksi/hukuman</t>
  </si>
  <si>
    <t>Meningkatnya capaian kinerja unit kerja</t>
  </si>
  <si>
    <t xml:space="preserve">Persentase Sasaran dengan capaian 100% atau lebih </t>
  </si>
  <si>
    <t>Persentase diperoleh dari Jumlah Sasaran Kinerja yang tercapai 100% atau lebih dibagi dengan Jumlah Sasaran Kinerja</t>
  </si>
  <si>
    <t>Capaian kinerja FMIPA UNP hanya sebagian yang mencapai 100% sasaran kinerja pada tahun 2021 dan 63% pada tahun 2022. Hal ini dapat dilihat pada laporan audit mutu internal yang dilselenggarakan oleh Penjamin Mutu (sekarang BPMI) minimal 1 tahun sekali dan sistem e-kinerja.unp.ac.id.</t>
  </si>
  <si>
    <t xml:space="preserve">1. 
1. Persentase Sasaran dengan Capaian FMIPA UNP 2022
2. 
2. Rekap TW I - TW IV Capaian IKU FMIPA UN\P 2022
</t>
  </si>
  <si>
    <t xml:space="preserve">1. 
https://inspirasidikti.kemdikbud.go.id/unitku/zona-integritas/2023-185/dokumen/1. Persentase Sasaran dengan Capaian FMIPA UNP 2022?file=185-universitas-negeri-padang/190-fakultas-matematika-dan-ilmu-pengetahuan-alam/1674375785.pdf
2. 
https://inspirasidikti.kemdikbud.go.id/unitku/zona-integritas/2023-185/dokumen/2. Rekap TW I - TW IV Capaian IKU FMIPA UN\P 2022?file=185-universitas-negeri-padang/190-fakultas-matematika-dan-ilmu-pengetahuan-alam/1674375799.pdf
</t>
  </si>
  <si>
    <t xml:space="preserve">- Jumlah Sasaran Kinerja </t>
  </si>
  <si>
    <t xml:space="preserve">- Jumlah Sasaran Kinerja yang tercapai 100% atau lebih </t>
  </si>
  <si>
    <t>Pemberian Reward and Punishment</t>
  </si>
  <si>
    <t>Hasil Capaian/Monitoring Perjanjian Kinerja telah dijadikan dasar sebagai pemberian reward and punishment bagi organisasi</t>
  </si>
  <si>
    <t>a. Seluruh capaian kinerja (Perjanjian Kinerja) merupakan unsur dalam pemberian reward and punishment
b. Sebagian besar Capaian Kinerja (lebih dari 50% Perjanjian kinerja) merupakan unsur dalam pemberian reward and punishment
c. Sebagian kecil Capaian Kinerja (kurang dari 50% Perjanjian kinerja) merupakan unsur dalam pemberian reward and punishment
d. Capaian Kinerja (Perjanjian kinerja) belum menjadi unsur dalam pemberian reward and punishment</t>
  </si>
  <si>
    <t>Seluruh capaian kinerja sesuai perjanjian kinerja telah dijadikan dasar dalam pemberian reward and punishment. Penetapan prodi berprestasi tingkat UNP tahun 2020 dan 2021 telah didasarkan pada pencapaian kinerja (e-kinerja.unp.ac.id). Penetapan remunerasi  dosen tugas tambahan, dosen dan tenaga kependidikan di UNP 2020 dan 2021 juga ditentukan berdasarkan indeks fakultas yang mengacu pada capaian kinerja (rumah-gadang.unp.ac.id/). Selain itu, pada tahun 2022  penetapan IBK (Insetif Berbasis Kinerja) seluruh pegawai juga ditentukan berdasarkan indeks fakultas yang mengacu pada capaian kinerja (rumah-gadang.unp.ac.id/</t>
  </si>
  <si>
    <t xml:space="preserve">1. 
BUKTI CAPAIAN KINERJA 2021 DIJADIKAN DASAR SEBAGAI PEMBERIAN REWARD AND PUNISMENT
2. 
BUKTI CAPAIAN KINERJA 2022 DIJADIKAN DASAR SEBAGAI PEMBERIAN REWARD AND PUNISHMENT
</t>
  </si>
  <si>
    <t xml:space="preserve">1. 
https://inspirasidikti.kemdikbud.go.id/unitku/zona-integritas/2023-185/dokumen/BUKTI CAPAIAN KINERJA 2021 DIJADIKAN DASAR SEBAGAI PEMBERIAN REWARD AND PUNISMENT?file=185-universitas-negeri-padang/190-fakultas-matematika-dan-ilmu-pengetahuan-alam/1674377633.pdf
2. 
https://inspirasidikti.kemdikbud.go.id/unitku/zona-integritas/2023-185/dokumen/BUKTI CAPAIAN KINERJA 2022 DIJADIKAN DASAR SEBAGAI PEMBERIAN REWARD AND PUNISHMENT?file=185-universitas-negeri-padang/190-fakultas-matematika-dan-ilmu-pengetahuan-alam/1674376798.pdf
</t>
  </si>
  <si>
    <t>Kerangka Logis Kinerja</t>
  </si>
  <si>
    <t xml:space="preserve">Apakah terdapat penjenjangan kinerja ((Kerangka Logis Kinerja) yang mengacu pada kinerja utama  organisasi dan dijadikan dalam penentuan kinerja seluruh pegawai? </t>
  </si>
  <si>
    <t>a. terdapat Kerangka Logis kinerja yang mengacu pada kinerja utama organisasi  dan digunakan dalam penjabaran kinerja seluruh pegawai
b. terdapat  Kerangka Logis kinerja yang mengacu pada kinerja utama organisasi namun belum digunakan dalam penjabaran kinerja seluruh pegawai
c. Kerangka Logis kinerja ada namun belum mengacu pada kinerja utama organisasi dan belum digunakan dalam penjabaran kinerja seluruh pegawai
d. Kerangka Logis kinerja belum ada</t>
  </si>
  <si>
    <t>Kerangka logis kinerja FMIPA dirumuskan berdasarkan beberapa aspek seperti renstra FMIPA 2020-2024 yang mengacu pada renstra UNP 2020-2024, IKU, IKK dan perjanjian kinerja dekan dengan Rektor UNP. Saat ini, belum ada perumusan khusus untuk kinerja seluruh pegawai. Rencana selanjutnya, setelah dirumuskan kerangka logis kerja di tingkat fakultas, maka hal ini diturunkan kepada jurusan dan program studi yang disesuaikan dengan SDM dan kebutuhan jurusan atau prodi. Selanjutnya, jurusan dan program studi mensosialisasikan hal ini kepada dosen dan tendik sebagai pedoman dalam menentukan target kinerja yang akan dicapai.</t>
  </si>
  <si>
    <t>1. 
Kerangka Logis Kinerja FMIPA 2022</t>
  </si>
  <si>
    <t>https://inspirasidikti.kemdikbud.go.id/unitku/zona-integritas/2023-185/dokumen/Kerangka Logis Kinerja FMIPA 2022?file=185-universitas-negeri-padang/190-fakultas-matematika-dan-ilmu-pengetahuan-alam/1674376924.pdf</t>
  </si>
  <si>
    <t>Mekanisme Pengendalian</t>
  </si>
  <si>
    <t>Telah dilakukan mekanisme pengendalian aktivitas secara berjenjang</t>
  </si>
  <si>
    <t>a. Terdapat pengendalian aktivitas utama organisasi yang tersistem mulai dari perencanaan, penilaian risiko, pelaksanaan, monitoring, dan pelaporan oleh penanggung jawab aktivitas serta pimpinan unit kerja dan telah menghasilkan peningkatan kinerja, mekanise kerja baru yang lebih efektif, efisien, dan terkendali
b. Terdapat pengendalian aktivitas utama organisasi yang tersistem mulai dari perencanaan, penilaian risiko, pelaksanaan, monitoring, dan pelaporan oleh penanggung jawab aktivitas serta pimpinan unit kerja namun belum berdampak pada peningkatan kinerja unit kerja
c.Terdapat pengendalian aktivitas utama organisasi yang tersistem mulai dari perencanaan, penilaian risiko, pelaksanaan, monitoring, dan pelaporan oleh penanggung jawab aktivitas
d. Terdapat pengendalian aktivitas utama organisasi tetapi tidak tersistem
e. Tidak terdapat pengendalian atas aktivitas utama organisasi</t>
  </si>
  <si>
    <t>https://drive.google.com/drive/folders/1Ddw0MG55CUWiG1tBE6ecIkWwvgBbpHUB?usp=share_link
http://lapor.unp.ac.id/
http://fmipa.unp.ac.id/fmipa/
http://fmipa.unp.ac.id/fmipa/wbs/
https://forms.gle/YJmRUGHvfXGhXhKa7
https://forms.gle/ECrLUQZWxzHJa9SW9</t>
  </si>
  <si>
    <t xml:space="preserve">1. 
A.I.5.iii.a.SOP Pengaduan Masyarakat (Pelayanan Publik)
2. 
A.I.5.i.b. SOP Pengendalian Gratifikasi
3. 
A.I.5.iv.a SOP WBS
4. 
A.I.5.v.a SOP Penanganan Benturan Kepentingan
</t>
  </si>
  <si>
    <t xml:space="preserve">1. 
https://inspirasidikti.kemdikbud.go.id/unitku/zona-integritas/2023-185/dokumen/A.I.5.iii.a.SOP Pengaduan Masyarakat (Pelayanan Publik)?file=185-universitas-negeri-padang/190-fakultas-matematika-dan-ilmu-pengetahuan-alam/1674398778.pdf
2. 
https://inspirasidikti.kemdikbud.go.id/unitku/zona-integritas/2023-185/dokumen/A.I.5.i.b. SOP Pengendalian Gratifikasi?file=185-universitas-negeri-padang/190-fakultas-matematika-dan-ilmu-pengetahuan-alam/1674398795.pdf
3. 
https://inspirasidikti.kemdikbud.go.id/unitku/zona-integritas/2023-185/dokumen/A.I.5.iv.a SOP WBS?file=185-universitas-negeri-padang/190-fakultas-matematika-dan-ilmu-pengetahuan-alam/1674398811.pdf
4. 
https://inspirasidikti.kemdikbud.go.id/unitku/zona-integritas/2023-185/dokumen/A.I.5.v.a SOP Penanganan Benturan Kepentingan?file=185-universitas-negeri-padang/190-fakultas-matematika-dan-ilmu-pengetahuan-alam/1674398828.pdf
</t>
  </si>
  <si>
    <t>Penanganan Pengaduan Masyarakat</t>
  </si>
  <si>
    <t>Persentase penanganan pengaduan masyarakat</t>
  </si>
  <si>
    <t>Penilaian ini menghitung realisasi penanganan pengaduan masyarakat yang harus diselesaikan</t>
  </si>
  <si>
    <t>http://lapor.unp.ac.id/
https://drive.google.com/file/d/1mYoyQAEVP72RhbQxpbGXdBJodXenBbLL/view?usp=sharing
https://drive.google.com/drive/folders/1Xw1Rvt_yVC6ns_ymMBTpn76uiNmewuWk?usp=sharing</t>
  </si>
  <si>
    <t xml:space="preserve">1. 
A.I.5.iii.b Bukti Tindak Lanjut penanganan masalah mhs_Surat Tugas Pembimbing Vrismaticha Fijakalesia (1)
2. 
A.I.5.iii.a.SOP Pengaduan Masyarakat (Pelayanan Publik)
3. 
A.I.5.iii.b Berita Acara _ Tindak Lanjut Pengaduan Masyarakat (Mhs sdh wisuda, tapi belum dapat Ijazah)
4. 
A.I.5.iii.b. Pengaduan Masyarakat ke UNP melalui website lapor.unp.ac.id
5. 
A.I.5.iii.c. Laporan dari E-Lapor
6. 
Prosedur Pengaduan Masyarakat
</t>
  </si>
  <si>
    <t xml:space="preserve">1. 
https://inspirasidikti.kemdikbud.go.id/unitku/zona-integritas/2023-185/dokumen/A.I.5.iii.b Bukti Tindak Lanjut penanganan masalah mhs_Surat Tugas Pembimbing Vrismaticha Fijakalesia (1)?file=185-universitas-negeri-padang/190-fakultas-matematika-dan-ilmu-pengetahuan-alam/1674394217.pdf
2. 
https://inspirasidikti.kemdikbud.go.id/unitku/zona-integritas/2023-185/dokumen/A.I.5.iii.a.SOP Pengaduan Masyarakat (Pelayanan Publik)?file=185-universitas-negeri-padang/190-fakultas-matematika-dan-ilmu-pengetahuan-alam/1674394288.pdf
3. 
https://inspirasidikti.kemdikbud.go.id/unitku/zona-integritas/2023-185/dokumen/A.I.5.iii.b Berita Acara _ Tindak Lanjut Pengaduan Masyarakat (Mhs sdh wisuda, tapi belum dapat Ijazah)?file=185-universitas-negeri-padang/190-fakultas-matematika-dan-ilmu-pengetahuan-alam/1674394301.pdf
4. 
https://inspirasidikti.kemdikbud.go.id/unitku/zona-integritas/2023-185/dokumen/A.I.5.iii.b. Pengaduan Masyarakat ke UNP melalui website lapor.unp.ac.id?file=185-universitas-negeri-padang/190-fakultas-matematika-dan-ilmu-pengetahuan-alam/1674394312.pdf
5. 
https://inspirasidikti.kemdikbud.go.id/unitku/zona-integritas/2023-185/dokumen/A.I.5.iii.c. Laporan dari E-Lapor?file=185-universitas-negeri-padang/190-fakultas-matematika-dan-ilmu-pengetahuan-alam/1674394327.pdf
6. 
https://inspirasidikti.kemdikbud.go.id/unitku/zona-integritas/2023-185/dokumen/Prosedur Pengaduan Masyarakat?file=185-universitas-negeri-padang/190-fakultas-matematika-dan-ilmu-pengetahuan-alam/1674394340.pdf
</t>
  </si>
  <si>
    <t>- Jumlah pengaduan masyarakat yang harus ditindaklanjuti</t>
  </si>
  <si>
    <t>- Jumlah pengaduan masyarakat yang sedang diproses</t>
  </si>
  <si>
    <t>- Jumlah pengaduan masyarakat yang  selesai ditindaklanjuti</t>
  </si>
  <si>
    <t>Penyampaian Laporan Harta Kekayaan</t>
  </si>
  <si>
    <t>NONE</t>
  </si>
  <si>
    <t>Penyampaian Laporan Harta Kekayaan Pejabat Negara (LHKPN)</t>
  </si>
  <si>
    <t>Persentase penyampaian LHKPN</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</si>
  <si>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</si>
  <si>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https://drive.google.com/drive/folders/121sJ6T-GqJH6QvUkTzvf4CnhQHV4fqv7?usp=sharing
https://drive.google.com/file/d/1Dxn9FzYZupNYr8omvMBtMK7eAOSyxHeY/view?usp=sharing</t>
  </si>
  <si>
    <t xml:space="preserve">1. 
A.II.5.iii.1 Bukti 100 _ pelaporan E-LHKPN dari UNP
2. 
A.II.5.iii.1 Bukti Pelaporan Harta Kekayaan_2
3. 
Contoh pns yg melaporkan LHKASN
4. 
A.II.5.iii.1 Jumlah laporan LHKASN_001_compressed (1)
5. 
A.II.5.iii.1 Bukti Pelaporan Harta Kekayaan_2
</t>
  </si>
  <si>
    <t xml:space="preserve">1. 
https://inspirasidikti.kemdikbud.go.id/unitku/zona-integritas/2023-185/dokumen/A.II.5.iii.1 Bukti 100 _ pelaporan E-LHKPN dari UNP?file=185-universitas-negeri-padang/190-fakultas-matematika-dan-ilmu-pengetahuan-alam/1674394049.pdf
2. 
https://inspirasidikti.kemdikbud.go.id/unitku/zona-integritas/2023-185/dokumen/A.II.5.iii.1 Bukti Pelaporan Harta Kekayaan_2?file=185-universitas-negeri-padang/190-fakultas-matematika-dan-ilmu-pengetahuan-alam/1674394058.pdf
3. 
https://inspirasidikti.kemdikbud.go.id/unitku/zona-integritas/2023-185/dokumen/Contoh pns yg melaporkan LHKASN?file=185-universitas-negeri-padang/190-fakultas-matematika-dan-ilmu-pengetahuan-alam/1674394069.pdf
4. 
https://inspirasidikti.kemdikbud.go.id/unitku/zona-integritas/2023-185/dokumen/A.II.5.iii.1 Jumlah laporan LHKASN_001_compressed (1)?file=185-universitas-negeri-padang/190-fakultas-matematika-dan-ilmu-pengetahuan-alam/1674394086.pdf
5. 
https://inspirasidikti.kemdikbud.go.id/unitku/zona-integritas/2023-185/dokumen/A.II.5.iii.1 Bukti Pelaporan Harta Kekayaan_2?file=185-universitas-negeri-padang/190-fakultas-matematika-dan-ilmu-pengetahuan-alam/1674394094.pdf
</t>
  </si>
  <si>
    <t>- Jumlah yang harus melaporkan</t>
  </si>
  <si>
    <t>- Kepala satuan kerja</t>
  </si>
  <si>
    <t>- Pejabat yang diwajibkan menyampaikan LHKPN</t>
  </si>
  <si>
    <t>- Lainnya</t>
  </si>
  <si>
    <t>- Jumlah yang sudah melaporkan</t>
  </si>
  <si>
    <t>Penyampaian Laporan Harta Kekayaan Aparatur Sipil Negara (LHKASN)</t>
  </si>
  <si>
    <t>Persentase penyampaian LHKASN</t>
  </si>
  <si>
    <t>Penyampaian LHKASN diatur dalam:
1. Undang-Undang No. 28 Tahun 1999
2. Undang-Undang No. 30 Tahun 2002
3. Undang-Undang No. 10 Tahun 2015
4. SE MenPANRB No. 1 Tahun 2015</t>
  </si>
  <si>
    <t>https://drive.google.com/drive/folders/121sJ6T-GqJH6QvUkTzvf4CnhQHV4fqv7?usp=sharing</t>
  </si>
  <si>
    <t xml:space="preserve">1. 
A.II.5.iii.1 Bukti 100 _ pelaporan E-LHKPN dari UNP
2. 
A.II.5.iii.1 Bukti Pelaporan Harta Kekayaan_2
3. 
Contoh pns yg melaporkan LHKASN
4. 
A.II.5.iii.1 Jumlah laporan LHKASN_001_compressed (1)
</t>
  </si>
  <si>
    <t xml:space="preserve">1. 
https://inspirasidikti.kemdikbud.go.id/unitku/zona-integritas/2023-185/dokumen/A.II.5.iii.1 Bukti 100 _ pelaporan E-LHKPN dari UNP?file=185-universitas-negeri-padang/190-fakultas-matematika-dan-ilmu-pengetahuan-alam/1674393049.pdf
2. 
https://inspirasidikti.kemdikbud.go.id/unitku/zona-integritas/2023-185/dokumen/A.II.5.iii.1 Bukti Pelaporan Harta Kekayaan_2?file=185-universitas-negeri-padang/190-fakultas-matematika-dan-ilmu-pengetahuan-alam/1674393054.pdf
3. 
https://inspirasidikti.kemdikbud.go.id/unitku/zona-integritas/2023-185/dokumen/Contoh pns yg melaporkan LHKASN?file=185-universitas-negeri-padang/190-fakultas-matematika-dan-ilmu-pengetahuan-alam/1674393085.pdf
4. 
https://inspirasidikti.kemdikbud.go.id/unitku/zona-integritas/2023-185/dokumen/A.II.5.iii.1 Jumlah laporan LHKASN_001_compressed (1)?file=185-universitas-negeri-padang/190-fakultas-matematika-dan-ilmu-pengetahuan-alam/1674393189.pdf
</t>
  </si>
  <si>
    <t>- Jumlah yang harus melaporkan (ASN tidak wajib LHKPN)</t>
  </si>
  <si>
    <t>- Pejabat administrator (eselon III)</t>
  </si>
  <si>
    <t>- Pejabat Penawas (eselon IV)</t>
  </si>
  <si>
    <t>- Jumlah Fungsional dan Pelaksana</t>
  </si>
  <si>
    <t>Upaya dan/atau Inovasi Pelayanan Publik</t>
  </si>
  <si>
    <t>Upaya dan/atau inovasi telah mendorong perbaikan pelayanan publik pada:
1. Kesesuaian Persyaratan
2. Kemudahan Sistem, Mekanisme, dan Prosedur
3. Kecepatan Waktu Penyelesaian
4. Kejelasan Biaya/Tarif, Gratis
5. Kualitas Produk Spesifikasi Jenis Pelayanan
6. Kompetensi Pelaksana/Web
7. Perilaku Pelaksana/Web
8. Kualitas Sarana dan prasarana
9. Penanganan Pengaduan, Saran dan Masukan</t>
  </si>
  <si>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</si>
  <si>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t>Upaya yang dilakukan adalah dengan mengembangkan layanan berbasis internet sehingga pelayanan dapat dilakukan kapanpun dan dimanapun. Inovasi ini mempermudah dalam layanan dan mempercepat proses pemberian layanan sampai selesai</t>
  </si>
  <si>
    <t xml:space="preserve">1. 
layanan berbasis internet
2. 
layanan berbasis internet UNP
</t>
  </si>
  <si>
    <t xml:space="preserve">1. 
https://inspirasidikti.kemdikbud.go.id/unitku/zona-integritas/2023-185/dokumen/layanan berbasis internet?file=185-universitas-negeri-padang/190-fakultas-matematika-dan-ilmu-pengetahuan-alam/1674198270.pdf
2. 
https://inspirasidikti.kemdikbud.go.id/unitku/zona-integritas/2023-185/dokumen/layanan berbasis internet UNP?file=185-universitas-negeri-padang/190-fakultas-matematika-dan-ilmu-pengetahuan-alam/1674198573.pdf
</t>
  </si>
  <si>
    <t>Upaya dan/atau inovasi pada perijinan/pelayanan telah dipermudah:
1. Waktu lebih cepat
2. Pelayanan Publik yang terpadu
3. Alur lebih pendek/singkat
4 Terintegrasi dengan aplikasi</t>
  </si>
  <si>
    <t>Persentase diperoleh dari Jumlah perijinan/pelayanan yang telah dipermudah dibagi dengan Jumlah perijinan/pelayanan yang terdata/terdaftar</t>
  </si>
  <si>
    <t>1. 
daftar pelayanan FMIPA</t>
  </si>
  <si>
    <t>https://inspirasidikti.kemdikbud.go.id/unitku/zona-integritas/2023-185/dokumen/daftar pelayanan FMIPA?file=185-universitas-negeri-padang/190-fakultas-matematika-dan-ilmu-pengetahuan-alam/1674202513.pdf</t>
  </si>
  <si>
    <t>- Jumlah perijinan/pelayanan yang terdata/terdaftar</t>
  </si>
  <si>
    <t xml:space="preserve">- Jumlah perijinan/pelayanan yang telah dipermudah </t>
  </si>
  <si>
    <t>Penanganan Pengaduan Pelayanan dan Konsultasi</t>
  </si>
  <si>
    <t>Penanganan pengaduan pelayanan dilakukan melalui berbagai kanal/media secara responsive dan bertanggung jawab</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</si>
  <si>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</si>
  <si>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Adanya aduan akan langsung ditindak oleh pihak yang bersangkutan untuk segera diproses sesuai dengan aturan yang berlaku</t>
  </si>
  <si>
    <t xml:space="preserve">1. 
Tampilan akun e-surat
2. 
Pengaduan pelayanan dan konsultasi telah direspon dengan cepat melalui kanal/media yang terbatas
</t>
  </si>
  <si>
    <t xml:space="preserve">1. 
https://inspirasidikti.kemdikbud.go.id/unitku/zona-integritas/2023-185/dokumen/Tampilan akun e-surat?file=185-universitas-negeri-padang/190-fakultas-matematika-dan-ilmu-pengetahuan-alam/1674198639.pdf
2. 
https://inspirasidikti.kemdikbud.go.id/unitku/zona-integritas/2023-185/dokumen/Pengaduan pelayanan dan konsultasi telah direspon dengan cepat melalui kanal/media yang terbatas?file=185-universitas-negeri-padang/190-fakultas-matematika-dan-ilmu-pengetahuan-alam/1674202690.pdf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</si>
</sst>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Calibri"/>
    </font>
    <font>
      <b val="1"/>
      <i val="0"/>
      <strike val="0"/>
      <u val="single"/>
      <sz val="11"/>
      <color rgb="FF0000FF"/>
      <name val="Calibri"/>
    </font>
    <font>
      <b val="0"/>
      <i val="0"/>
      <strike val="0"/>
      <u val="single"/>
      <sz val="11"/>
      <color rgb="FF0000FF"/>
      <name val="Calibri"/>
    </font>
    <font>
      <b val="1"/>
      <i val="0"/>
      <strike val="0"/>
      <u val="none"/>
      <sz val="11"/>
      <color rgb="FFFFFFFF"/>
      <name val="Calibri"/>
    </font>
  </fonts>
  <fills count="8">
    <fill>
      <patternFill patternType="none"/>
    </fill>
    <fill>
      <patternFill patternType="gray125"/>
    </fill>
    <fill>
      <patternFill patternType="solid">
        <fgColor rgb="FFDEEAF6"/>
        <bgColor rgb="FFDEEAF6"/>
      </patternFill>
    </fill>
    <fill>
      <patternFill patternType="solid">
        <fgColor rgb="FF44546A"/>
        <bgColor rgb="FF44546A"/>
      </patternFill>
    </fill>
    <fill>
      <patternFill patternType="solid">
        <fgColor rgb="FF8496B0"/>
        <bgColor rgb="FF8496B0"/>
      </patternFill>
    </fill>
    <fill>
      <patternFill patternType="solid">
        <fgColor rgb="FFADB9CA"/>
        <bgColor rgb="FFADB9CA"/>
      </patternFill>
    </fill>
    <fill>
      <patternFill patternType="solid">
        <fgColor rgb="FFD7DBE4"/>
        <bgColor rgb="FFD7DBE4"/>
      </patternFill>
    </fill>
    <fill>
      <patternFill patternType="solid">
        <fgColor rgb="FFFEF2CB"/>
        <bgColor rgb="FFFEF2CB"/>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32">
    <xf xfId="0" fontId="0" numFmtId="0" fillId="0" borderId="0" applyFont="0" applyNumberFormat="0" applyFill="0" applyBorder="0" applyAlignment="0">
      <alignment horizontal="general" vertical="bottom" textRotation="0" wrapText="true" shrinkToFit="false"/>
    </xf>
    <xf xfId="0" fontId="1" numFmtId="0" fillId="0" borderId="0" applyFont="1" applyNumberFormat="0" applyFill="0" applyBorder="0" applyAlignment="0">
      <alignment horizontal="general" vertical="bottom" textRotation="0" wrapText="true" shrinkToFit="false"/>
    </xf>
    <xf xfId="0" fontId="1" numFmtId="0" fillId="0" borderId="0" applyFont="1" applyNumberFormat="0" applyFill="0" applyBorder="0" applyAlignment="1">
      <alignment horizontal="general" vertical="top" textRotation="0" wrapText="true" shrinkToFit="false"/>
    </xf>
    <xf xfId="0" fontId="0" numFmtId="0" fillId="0" borderId="0" applyFont="0" applyNumberFormat="0" applyFill="0" applyBorder="0" applyAlignment="1">
      <alignment horizontal="general" vertical="top" textRotation="0" wrapText="true" shrinkToFit="false"/>
    </xf>
    <xf xfId="0" fontId="1" numFmtId="0" fillId="2" borderId="0" applyFont="1" applyNumberFormat="0" applyFill="1" applyBorder="0" applyAlignment="1">
      <alignment horizontal="general" vertical="top" textRotation="0" wrapText="true" shrinkToFit="false"/>
    </xf>
    <xf xfId="0" fontId="0" numFmtId="0" fillId="2" borderId="0" applyFont="0" applyNumberFormat="0" applyFill="1" applyBorder="0" applyAlignment="1">
      <alignment horizontal="general" vertical="top" textRotation="0" wrapText="true" shrinkToFit="false"/>
    </xf>
    <xf xfId="0" fontId="1"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center" vertical="center" textRotation="0" wrapText="true" shrinkToFit="false"/>
    </xf>
    <xf xfId="0" fontId="1" numFmtId="0" fillId="2" borderId="0" applyFont="1" applyNumberFormat="0" applyFill="1" applyBorder="0" applyAlignment="1">
      <alignment horizontal="center" vertical="center" textRotation="0" wrapText="true" shrinkToFit="false"/>
    </xf>
    <xf xfId="0" fontId="0" numFmtId="0" fillId="2" borderId="0" applyFont="0" applyNumberFormat="0" applyFill="1" applyBorder="0" applyAlignment="1">
      <alignment horizontal="center" vertical="center" textRotation="0" wrapText="true" shrinkToFit="false"/>
    </xf>
    <xf xfId="0" fontId="2" numFmtId="0" fillId="2" borderId="0" applyFont="1" applyNumberFormat="0" applyFill="1" applyBorder="0" applyAlignment="1">
      <alignment horizontal="general" vertical="top" textRotation="0" wrapText="true" shrinkToFit="false"/>
    </xf>
    <xf xfId="0" fontId="3" numFmtId="0" fillId="2" borderId="0" applyFont="1" applyNumberFormat="0" applyFill="1" applyBorder="0" applyAlignment="1">
      <alignment horizontal="general" vertical="top" textRotation="0" wrapText="true" shrinkToFit="false"/>
    </xf>
    <xf xfId="0" fontId="4" numFmtId="0" fillId="3" borderId="1" applyFont="1" applyNumberFormat="0" applyFill="1" applyBorder="1" applyAlignment="1">
      <alignment horizontal="center" vertical="top" textRotation="0" wrapText="true" shrinkToFit="false"/>
    </xf>
    <xf xfId="0" fontId="4" numFmtId="0" fillId="3" borderId="1" applyFont="1" applyNumberFormat="0" applyFill="1" applyBorder="1" applyAlignment="1">
      <alignment horizontal="general" vertical="top" textRotation="0" wrapText="true" shrinkToFit="false"/>
    </xf>
    <xf xfId="0" fontId="4" numFmtId="0" fillId="3" borderId="1"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general" vertical="top" textRotation="0" wrapText="true" shrinkToFit="false"/>
    </xf>
    <xf xfId="0" fontId="1" numFmtId="0" fillId="5" borderId="1" applyFont="1" applyNumberFormat="0" applyFill="1" applyBorder="1" applyAlignment="1">
      <alignment horizontal="general" vertical="top" textRotation="0" wrapText="true" shrinkToFit="false"/>
    </xf>
    <xf xfId="0" fontId="1" numFmtId="0" fillId="6" borderId="1" applyFont="1" applyNumberFormat="0" applyFill="1" applyBorder="1" applyAlignment="1">
      <alignment horizontal="general" vertical="top" textRotation="0" wrapText="true" shrinkToFit="false"/>
    </xf>
    <xf xfId="0" fontId="1" numFmtId="0" fillId="7" borderId="1" applyFont="1" applyNumberFormat="0" applyFill="1" applyBorder="1" applyAlignment="1">
      <alignment horizontal="general" vertical="top" textRotation="0" wrapText="true" shrinkToFit="false"/>
    </xf>
    <xf xfId="0" fontId="0" numFmtId="0" fillId="0" borderId="1" applyFont="0" applyNumberFormat="0" applyFill="0" applyBorder="1" applyAlignment="1">
      <alignment horizontal="general" vertical="top" textRotation="0" wrapText="true" shrinkToFit="false"/>
    </xf>
    <xf xfId="0" fontId="1" numFmtId="0" fillId="4" borderId="1" applyFont="1" applyNumberFormat="0" applyFill="1" applyBorder="1" applyAlignment="1">
      <alignment horizontal="center" vertical="center" textRotation="0" wrapText="true" shrinkToFit="false"/>
    </xf>
    <xf xfId="0" fontId="1" numFmtId="0" fillId="5" borderId="1" applyFont="1" applyNumberFormat="0" applyFill="1" applyBorder="1" applyAlignment="1">
      <alignment horizontal="center" vertical="center" textRotation="0" wrapText="true" shrinkToFit="false"/>
    </xf>
    <xf xfId="0" fontId="1" numFmtId="0" fillId="6" borderId="1" applyFont="1" applyNumberFormat="0" applyFill="1" applyBorder="1" applyAlignment="1">
      <alignment horizontal="center" vertical="center" textRotation="0" wrapText="true" shrinkToFit="false"/>
    </xf>
    <xf xfId="0" fontId="1" numFmtId="0" fillId="7" borderId="1" applyFont="1" applyNumberFormat="0" applyFill="1" applyBorder="1" applyAlignment="1">
      <alignment horizontal="center" vertical="center" textRotation="0" wrapText="true" shrinkToFit="false"/>
    </xf>
    <xf xfId="0" fontId="0" numFmtId="0" fillId="0" borderId="1" applyFont="0" applyNumberFormat="0" applyFill="0" applyBorder="1" applyAlignment="1">
      <alignment horizontal="center" vertical="center" textRotation="0" wrapText="true" shrinkToFit="false"/>
    </xf>
    <xf xfId="0" fontId="0" numFmtId="0" fillId="2" borderId="1" applyFont="0" applyNumberFormat="0" applyFill="1" applyBorder="1" applyAlignment="1">
      <alignment horizontal="center" vertical="center" textRotation="0" wrapText="true" shrinkToFit="false"/>
    </xf>
    <xf xfId="0" fontId="0" numFmtId="0" fillId="2" borderId="1" applyFont="0" applyNumberFormat="0" applyFill="1" applyBorder="1" applyAlignment="1">
      <alignment horizontal="general" vertical="top" textRotation="0" wrapText="true" shrinkToFit="false"/>
    </xf>
    <xf xfId="0" fontId="2" numFmtId="0" fillId="4" borderId="1" applyFont="1" applyNumberFormat="0" applyFill="1" applyBorder="1" applyAlignment="1">
      <alignment horizontal="general" vertical="top" textRotation="0" wrapText="true" shrinkToFit="false"/>
    </xf>
    <xf xfId="0" fontId="2" numFmtId="0" fillId="5" borderId="1" applyFont="1" applyNumberFormat="0" applyFill="1" applyBorder="1" applyAlignment="1">
      <alignment horizontal="general" vertical="top" textRotation="0" wrapText="true" shrinkToFit="false"/>
    </xf>
    <xf xfId="0" fontId="2" numFmtId="0" fillId="6" borderId="1" applyFont="1" applyNumberFormat="0" applyFill="1" applyBorder="1" applyAlignment="1">
      <alignment horizontal="general" vertical="top" textRotation="0" wrapText="true" shrinkToFit="false"/>
    </xf>
    <xf xfId="0" fontId="2" numFmtId="0" fillId="7" borderId="1" applyFont="1" applyNumberFormat="0" applyFill="1" applyBorder="1" applyAlignment="1">
      <alignment horizontal="general" vertical="top" textRotation="0" wrapText="true" shrinkToFit="false"/>
    </xf>
    <xf xfId="0" fontId="3" numFmtId="0" fillId="2" borderId="1" applyFont="1" applyNumberFormat="0" applyFill="1" applyBorder="1"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spirasidikti.kemdikbud.go.id/unitku/zona-integritas/2023-185/dokumen/A.1.ii.c.1. Media Sosialisasi Zona Integritas FMIPA UNP?file=185-universitas-negeri-padang/190-fakultas-matematika-dan-ilmu-pengetahuan-alam/1674286712.pdf" TargetMode="External"/><Relationship Id="rId_hyperlink_2" Type="http://schemas.openxmlformats.org/officeDocument/2006/relationships/hyperlink" Target="https://inspirasidikti.kemdikbud.go.id/unitku/zona-integritas/2023-185/dokumen/A.I.1.iii.a.3. Laporan ZI-Januari 2023?file=185-universitas-negeri-padang/190-fakultas-matematika-dan-ilmu-pengetahuan-alam/1674287060.pdf" TargetMode="External"/><Relationship Id="rId_hyperlink_3" Type="http://schemas.openxmlformats.org/officeDocument/2006/relationships/hyperlink" Target="https://inspirasidikti.kemdikbud.go.id/unitku/zona-integritas/2023-185/dokumen/A.I.1.iii.b.5. Bukti Monev Berkala?file=185-universitas-negeri-padang/190-fakultas-matematika-dan-ilmu-pengetahuan-alam/1674287121.pdf" TargetMode="External"/><Relationship Id="rId_hyperlink_4" Type="http://schemas.openxmlformats.org/officeDocument/2006/relationships/hyperlink" Target="https://inspirasidikti.kemdikbud.go.id/unitku/zona-integritas/2023-185/dokumen/A.I.1.iii.c.1.Daftar Tendik Berprestasi FMIPA UNP 2022?file=185-universitas-negeri-padang/190-fakultas-matematika-dan-ilmu-pengetahuan-alam/1674287529.pdf" TargetMode="External"/><Relationship Id="rId_hyperlink_5" Type="http://schemas.openxmlformats.org/officeDocument/2006/relationships/hyperlink" Target="https://inspirasidikti.kemdikbud.go.id/unitku/zona-integritas/2023-185/dokumen/1.2.1 - 2023 Evaluasi Penerapan SOP FMIPA UNP?file=185-universitas-negeri-padang/190-fakultas-matematika-dan-ilmu-pengetahuan-alam/1676688978.pdf" TargetMode="External"/><Relationship Id="rId_hyperlink_6" Type="http://schemas.openxmlformats.org/officeDocument/2006/relationships/hyperlink" Target="https://inspirasidikti.kemdikbud.go.id/unitku/zona-integritas/2023-185/dokumen/2.1.1 - 2023 E-Office Sistem Pengukuran Kinerja?file=185-universitas-negeri-padang/190-fakultas-matematika-dan-ilmu-pengetahuan-alam/1674362276.pdf" TargetMode="External"/><Relationship Id="rId_hyperlink_7" Type="http://schemas.openxmlformats.org/officeDocument/2006/relationships/hyperlink" Target="https://inspirasidikti.kemdikbud.go.id/unitku/zona-integritas/2023-185/dokumen/2.2.1 - 2023 E-Office Operasionalisasi Manajemen SDM?file=185-universitas-negeri-padang/190-fakultas-matematika-dan-ilmu-pengetahuan-alam/1674362289.pdf" TargetMode="External"/><Relationship Id="rId_hyperlink_8" Type="http://schemas.openxmlformats.org/officeDocument/2006/relationships/hyperlink" Target="https://inspirasidikti.kemdikbud.go.id/unitku/zona-integritas/2023-185/dokumen/2.3.1 - 2023 E-Office Pemberian Pelayanan kepada Publik?file=185-universitas-negeri-padang/190-fakultas-matematika-dan-ilmu-pengetahuan-alam/1674362297.pdf" TargetMode="External"/><Relationship Id="rId_hyperlink_9" Type="http://schemas.openxmlformats.org/officeDocument/2006/relationships/hyperlink" Target="https://inspirasidikti.kemdikbud.go.id/unitku/zona-integritas/2023-185/dokumen/3.1.1 - 2023 SK PPID 2022?file=185-universitas-negeri-padang/190-fakultas-matematika-dan-ilmu-pengetahuan-alam/1674362161.pdf" TargetMode="External"/><Relationship Id="rId_hyperlink_10" Type="http://schemas.openxmlformats.org/officeDocument/2006/relationships/hyperlink" Target="https://inspirasidikti.kemdikbud.go.id/unitku/zona-integritas/2023-185/dokumen/3.2.1 - 2023 Monev Pusat?file=185-universitas-negeri-padang/190-fakultas-matematika-dan-ilmu-pengetahuan-alam/1674362178.pdf" TargetMode="External"/><Relationship Id="rId_hyperlink_11" Type="http://schemas.openxmlformats.org/officeDocument/2006/relationships/hyperlink" Target="https://inspirasidikti.kemdikbud.go.id/unitku/zona-integritas/2023-185/dokumen/Laporan MONEV rotasi mutasi pegawai-2022.docx?file=185-universitas-negeri-padang/190-fakultas-matematika-dan-ilmu-pengetahuan-alam/1674194608.pdf" TargetMode="External"/><Relationship Id="rId_hyperlink_12" Type="http://schemas.openxmlformats.org/officeDocument/2006/relationships/hyperlink" Target="https://inspirasidikti.kemdikbud.go.id/unitku/zona-integritas/2023-185/dokumen/Training need analysis.xlsx - Dosen?file=185-universitas-negeri-padang/190-fakultas-matematika-dan-ilmu-pengetahuan-alam/1674311813.pdf" TargetMode="External"/><Relationship Id="rId_hyperlink_13" Type="http://schemas.openxmlformats.org/officeDocument/2006/relationships/hyperlink" Target="https://inspirasidikti.kemdikbud.go.id/unitku/zona-integritas/2023-185/dokumen/RENCANA PENGEMBANGAN KOMPETENSI PEGAWAI TAHUN 2022?file=185-universitas-negeri-padang/190-fakultas-matematika-dan-ilmu-pengetahuan-alam/1674311954.pdf" TargetMode="External"/><Relationship Id="rId_hyperlink_14" Type="http://schemas.openxmlformats.org/officeDocument/2006/relationships/hyperlink" Target="https://inspirasidikti.kemdikbud.go.id/unitku/zona-integritas/2023-185/dokumen/ST Kegiatan Simulasi IELTS?file=185-universitas-negeri-padang/190-fakultas-matematika-dan-ilmu-pengetahuan-alam/1674312467.pdf" TargetMode="External"/><Relationship Id="rId_hyperlink_15" Type="http://schemas.openxmlformats.org/officeDocument/2006/relationships/hyperlink" Target="https://inspirasidikti.kemdikbud.go.id/unitku/zona-integritas/2023-185/dokumen/LINK TERKAIT - Penilaian Kinerja Pegawai (Dosen dan Tendik)?file=185-universitas-negeri-padang/190-fakultas-matematika-dan-ilmu-pengetahuan-alam/1674315889.pdf" TargetMode="External"/><Relationship Id="rId_hyperlink_16" Type="http://schemas.openxmlformats.org/officeDocument/2006/relationships/hyperlink" Target="https://inspirasidikti.kemdikbud.go.id/unitku/zona-integritas/2023-185/dokumen/LINK TERKAIT - Penilaian Kinerja Pegawai (Dosen dan Tendik)?file=185-universitas-negeri-padang/190-fakultas-matematika-dan-ilmu-pengetahuan-alam/1674315903.pdf" TargetMode="External"/><Relationship Id="rId_hyperlink_17" Type="http://schemas.openxmlformats.org/officeDocument/2006/relationships/hyperlink" Target="https://inspirasidikti.kemdikbud.go.id/unitku/zona-integritas/2023-185/dokumen/Piagam Penghargaan Tendik Terbaik Bulanan?file=185-universitas-negeri-padang/190-fakultas-matematika-dan-ilmu-pengetahuan-alam/1674315281.pdf" TargetMode="External"/><Relationship Id="rId_hyperlink_18" Type="http://schemas.openxmlformats.org/officeDocument/2006/relationships/hyperlink" Target="https://inspirasidikti.kemdikbud.go.id/unitku/zona-integritas/2023-185/dokumen/LINK TERKAIT - SISTEM INFORMASI PEGAWAI?file=185-universitas-negeri-padang/190-fakultas-matematika-dan-ilmu-pengetahuan-alam/1674314276.pdf" TargetMode="External"/><Relationship Id="rId_hyperlink_19" Type="http://schemas.openxmlformats.org/officeDocument/2006/relationships/hyperlink" Target="https://inspirasidikti.kemdikbud.go.id/unitku/zona-integritas/2023-185/dokumen/Laporan Evaluasi IK Renstra SMART dan Berorientasi Hasil 2021?file=185-universitas-negeri-padang/190-fakultas-matematika-dan-ilmu-pengetahuan-alam/1674374681.pdf" TargetMode="External"/><Relationship Id="rId_hyperlink_20" Type="http://schemas.openxmlformats.org/officeDocument/2006/relationships/hyperlink" Target="https://inspirasidikti.kemdikbud.go.id/unitku/zona-integritas/2023-185/dokumen/SDM dan Sertifikat Diklat SAKIP UNP 2021?file=185-universitas-negeri-padang/190-fakultas-matematika-dan-ilmu-pengetahuan-alam/1674375238.pdf" TargetMode="External"/><Relationship Id="rId_hyperlink_21" Type="http://schemas.openxmlformats.org/officeDocument/2006/relationships/hyperlink" Target="https://inspirasidikti.kemdikbud.go.id/unitku/zona-integritas/2023-185/dokumen/SOP-FMIPA-UNP-2021 Sarana dan prasarana_compressed?file=185-universitas-negeri-padang/190-fakultas-matematika-dan-ilmu-pengetahuan-alam/1674384338.pdf" TargetMode="External"/><Relationship Id="rId_hyperlink_22" Type="http://schemas.openxmlformats.org/officeDocument/2006/relationships/hyperlink" Target="https://inspirasidikti.kemdikbud.go.id/unitku/zona-integritas/2023-185/dokumen/Intrumen Monitoring dan Evaluasi Standar Pengawasan (Penilaian Resiko)?file=185-universitas-negeri-padang/190-fakultas-matematika-dan-ilmu-pengetahuan-alam/1674385995.pdf" TargetMode="External"/><Relationship Id="rId_hyperlink_23" Type="http://schemas.openxmlformats.org/officeDocument/2006/relationships/hyperlink" Target="https://inspirasidikti.kemdikbud.go.id/unitku/zona-integritas/2023-185/dokumen/A.I.5.iii.b. Pengaduan Masyarakat ke UNP melalui website lapor.unp.ac.id?file=185-universitas-negeri-padang/190-fakultas-matematika-dan-ilmu-pengetahuan-alam/1674386318.pdf" TargetMode="External"/><Relationship Id="rId_hyperlink_24" Type="http://schemas.openxmlformats.org/officeDocument/2006/relationships/hyperlink" Target="https://inspirasidikti.kemdikbud.go.id/unitku/zona-integritas/2023-185/dokumen/Aplikasi WBS?file=185-universitas-negeri-padang/190-fakultas-matematika-dan-ilmu-pengetahuan-alam/1674387901.pdf" TargetMode="External"/><Relationship Id="rId_hyperlink_25" Type="http://schemas.openxmlformats.org/officeDocument/2006/relationships/hyperlink" Target="https://inspirasidikti.kemdikbud.go.id/unitku/zona-integritas/2023-185/dokumen/A.I.5.iv.b. Laporan Monev WBS FMIPA Tahun 2022?file=185-universitas-negeri-padang/190-fakultas-matematika-dan-ilmu-pengetahuan-alam/1674387448.pdf" TargetMode="External"/><Relationship Id="rId_hyperlink_26" Type="http://schemas.openxmlformats.org/officeDocument/2006/relationships/hyperlink" Target="https://inspirasidikti.kemdikbud.go.id/unitku/zona-integritas/2023-185/dokumen/Aplikasi WBS?file=185-universitas-negeri-padang/190-fakultas-matematika-dan-ilmu-pengetahuan-alam/1674387985.pdf" TargetMode="External"/><Relationship Id="rId_hyperlink_27" Type="http://schemas.openxmlformats.org/officeDocument/2006/relationships/hyperlink" Target="https://inspirasidikti.kemdikbud.go.id/unitku/zona-integritas/2023-185/dokumen/A.I.5.v.a SOP Penanganan Benturan Kepentingan?file=185-universitas-negeri-padang/190-fakultas-matematika-dan-ilmu-pengetahuan-alam/1674388374.pdf" TargetMode="External"/><Relationship Id="rId_hyperlink_28" Type="http://schemas.openxmlformats.org/officeDocument/2006/relationships/hyperlink" Target="https://inspirasidikti.kemdikbud.go.id/unitku/zona-integritas/2023-185/dokumen/A.I.5.v.a SOP Penanganan Benturan Kepentingan?file=185-universitas-negeri-padang/190-fakultas-matematika-dan-ilmu-pengetahuan-alam/1674388514.pdf" TargetMode="External"/><Relationship Id="rId_hyperlink_29" Type="http://schemas.openxmlformats.org/officeDocument/2006/relationships/hyperlink" Target="https://inspirasidikti.kemdikbud.go.id/unitku/zona-integritas/2023-185/dokumen/Penetapan Standar Pelayanan terhadap seluruh jenis pelayanan, dan sesuai asas serta komponen standar pelayanan publik yang berlaku?file=185-universitas-negeri-padang/190-fakultas-matematika-dan-ilmu-pengetahuan-alam/1674192323.pdf" TargetMode="External"/><Relationship Id="rId_hyperlink_30" Type="http://schemas.openxmlformats.org/officeDocument/2006/relationships/hyperlink" Target="https://inspirasidikti.kemdikbud.go.id/unitku/zona-integritas/2023-185/dokumen/Publikasi Maklumat Standar Pelayanan?file=185-universitas-negeri-padang/190-fakultas-matematika-dan-ilmu-pengetahuan-alam/1674193368.pdf" TargetMode="External"/><Relationship Id="rId_hyperlink_31" Type="http://schemas.openxmlformats.org/officeDocument/2006/relationships/hyperlink" Target="https://inspirasidikti.kemdikbud.go.id/unitku/zona-integritas/2023-185/dokumen/Laporan Sosialisasi Penggunaan Layanan?file=185-universitas-negeri-padang/190-fakultas-matematika-dan-ilmu-pengetahuan-alam/1674193447.pdf" TargetMode="External"/><Relationship Id="rId_hyperlink_32" Type="http://schemas.openxmlformats.org/officeDocument/2006/relationships/hyperlink" Target="https://inspirasidikti.kemdikbud.go.id/unitku/zona-integritas/2023-185/dokumen/sistem pemberian kompensasi bila layanan tidak sesuai standar bagi penerima layanan di sebagian besar jenis layanan?file=185-universitas-negeri-padang/190-fakultas-matematika-dan-ilmu-pengetahuan-alam/1674194160.pdf" TargetMode="External"/><Relationship Id="rId_hyperlink_33" Type="http://schemas.openxmlformats.org/officeDocument/2006/relationships/hyperlink" Target="https://inspirasidikti.kemdikbud.go.id/unitku/zona-integritas/2023-185/dokumen/seluruh pelayanan sudah dilakukan secara terpadu/terintegrasi?file=185-universitas-negeri-padang/190-fakultas-matematika-dan-ilmu-pengetahuan-alam/1674194299.pdf" TargetMode="External"/><Relationship Id="rId_hyperlink_34" Type="http://schemas.openxmlformats.org/officeDocument/2006/relationships/hyperlink" Target="https://inspirasidikti.kemdikbud.go.id/unitku/zona-integritas/2023-185/dokumen/inovasi pelayanan yang berbeda dengan unit kerja lain dan mendekatkan pelayanan dengan masyarakat serta telah direplikasi?file=185-universitas-negeri-padang/190-fakultas-matematika-dan-ilmu-pengetahuan-alam/1674194500.pdf" TargetMode="External"/><Relationship Id="rId_hyperlink_35" Type="http://schemas.openxmlformats.org/officeDocument/2006/relationships/hyperlink" Target="https://inspirasidikti.kemdikbud.go.id/unitku/zona-integritas/2023-185/dokumen/SK SP4N LAPOR 2022?file=185-universitas-negeri-padang/190-fakultas-matematika-dan-ilmu-pengetahuan-alam/1674262009.pdf" TargetMode="External"/><Relationship Id="rId_hyperlink_36" Type="http://schemas.openxmlformats.org/officeDocument/2006/relationships/hyperlink" Target="https://inspirasidikti.kemdikbud.go.id/unitku/zona-integritas/2023-185/dokumen/Web Pengaduan dan konsultasi FMIPA?file=185-universitas-negeri-padang/190-fakultas-matematika-dan-ilmu-pengetahuan-alam/1674197221.pdf" TargetMode="External"/><Relationship Id="rId_hyperlink_37" Type="http://schemas.openxmlformats.org/officeDocument/2006/relationships/hyperlink" Target="https://inspirasidikti.kemdikbud.go.id/unitku/zona-integritas/2023-185/dokumen/evaluasi penanganan keluhan?file=185-universitas-negeri-padang/190-fakultas-matematika-dan-ilmu-pengetahuan-alam/1674197397.pdf" TargetMode="External"/><Relationship Id="rId_hyperlink_38" Type="http://schemas.openxmlformats.org/officeDocument/2006/relationships/hyperlink" Target="https://inspirasidikti.kemdikbud.go.id/unitku/zona-integritas/2023-185/dokumen/pelayanan yang menggunakan teknologi informasi pada seluruh proses pemberian layanan?file=185-universitas-negeri-padang/190-fakultas-matematika-dan-ilmu-pengetahuan-alam/1674198004.pdf" TargetMode="External"/><Relationship Id="rId_hyperlink_39" Type="http://schemas.openxmlformats.org/officeDocument/2006/relationships/hyperlink" Target="https://inspirasidikti.kemdikbud.go.id/unitku/zona-integritas/2023-185/dokumen/DATABASE PELAYANAN FMIPA UNP?file=185-universitas-negeri-padang/190-fakultas-matematika-dan-ilmu-pengetahuan-alam/1674198069.pdf" TargetMode="External"/><Relationship Id="rId_hyperlink_40" Type="http://schemas.openxmlformats.org/officeDocument/2006/relationships/hyperlink" Target="https://inspirasidikti.kemdikbud.go.id/unitku/zona-integritas/2023-185/dokumen/Perbaikan dilakukan secara terus-menerus?file=185-universitas-negeri-padang/190-fakultas-matematika-dan-ilmu-pengetahuan-alam/1674198104.pdf" TargetMode="External"/><Relationship Id="rId_hyperlink_41" Type="http://schemas.openxmlformats.org/officeDocument/2006/relationships/hyperlink" Target="https://inspirasidikti.kemdikbud.go.id/unitku/zona-integritas/2023-185/dokumen/RENSTRA-FMIPA-UNP-2020-2024?file=185-universitas-negeri-padang/190-fakultas-matematika-dan-ilmu-pengetahuan-alam/1674288495.pdf" TargetMode="External"/><Relationship Id="rId_hyperlink_42" Type="http://schemas.openxmlformats.org/officeDocument/2006/relationships/hyperlink" Target="https://inspirasidikti.kemdikbud.go.id/unitku/zona-integritas/2023-185/dokumen/Link e-office FMIPA?file=185-universitas-negeri-padang/190-fakultas-matematika-dan-ilmu-pengetahuan-alam/1674288332.pdf" TargetMode="External"/><Relationship Id="rId_hyperlink_43" Type="http://schemas.openxmlformats.org/officeDocument/2006/relationships/hyperlink" Target="https://inspirasidikti.kemdikbud.go.id/unitku/zona-integritas/2023-185/dokumen/2.3.1 - 2023 E-Office Pemberian Pelayanan kepada Publik?file=185-universitas-negeri-padang/190-fakultas-matematika-dan-ilmu-pengetahuan-alam/1674362721.pdf" TargetMode="External"/><Relationship Id="rId_hyperlink_44" Type="http://schemas.openxmlformats.org/officeDocument/2006/relationships/hyperlink" Target="https://inspirasidikti.kemdikbud.go.id/unitku/zona-integritas/2023-185/dokumen/2.3.1 - 2023 E-Office Pemberian Pelayanan kepada Publik?file=185-universitas-negeri-padang/190-fakultas-matematika-dan-ilmu-pengetahuan-alam/1674362742.pdf" TargetMode="External"/><Relationship Id="rId_hyperlink_45" Type="http://schemas.openxmlformats.org/officeDocument/2006/relationships/hyperlink" Target="https://inspirasidikti.kemdikbud.go.id/unitku/zona-integritas/2023-185/dokumen/LINK TERKAIT - Penilaian Kinerja Pegawai (Dosen dan Tendik)?file=185-universitas-negeri-padang/190-fakultas-matematika-dan-ilmu-pengetahuan-alam/1674316312.pdf" TargetMode="External"/><Relationship Id="rId_hyperlink_46" Type="http://schemas.openxmlformats.org/officeDocument/2006/relationships/hyperlink" Target="https://inspirasidikti.kemdikbud.go.id/unitku/zona-integritas/2023-185/dokumen/SK DISIPLIN EFFENDI (1)?file=185-universitas-negeri-padang/190-fakultas-matematika-dan-ilmu-pengetahuan-alam/1674347317.pdf" TargetMode="External"/><Relationship Id="rId_hyperlink_47" Type="http://schemas.openxmlformats.org/officeDocument/2006/relationships/hyperlink" Target="https://inspirasidikti.kemdikbud.go.id/unitku/zona-integritas/2023-185/dokumen/Kerangka Logis Kinerja FMIPA 2022?file=185-universitas-negeri-padang/190-fakultas-matematika-dan-ilmu-pengetahuan-alam/1674376924.pdf" TargetMode="External"/><Relationship Id="rId_hyperlink_48" Type="http://schemas.openxmlformats.org/officeDocument/2006/relationships/hyperlink" Target="https://inspirasidikti.kemdikbud.go.id/unitku/zona-integritas/2023-185/dokumen/daftar pelayanan FMIPA?file=185-universitas-negeri-padang/190-fakultas-matematika-dan-ilmu-pengetahuan-alam/167420251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96"/>
  <sheetViews>
    <sheetView tabSelected="1" workbookViewId="0" showGridLines="true" showRowColHeaders="1">
      <selection activeCell="Q192" sqref="Q192"/>
    </sheetView>
  </sheetViews>
  <sheetFormatPr defaultRowHeight="14.4" outlineLevelRow="0" outlineLevelCol="0"/>
  <cols>
    <col min="1" max="1" width="0" customWidth="true" style="0"/>
    <col min="2" max="2" width="3.15" customWidth="true" style="3"/>
    <col min="3" max="3" width="2.8" customWidth="true" style="3"/>
    <col min="4" max="4" width="2.5" customWidth="true" style="3"/>
    <col min="5" max="5" width="4" customWidth="true" style="3"/>
    <col min="6" max="6" width="2.7" customWidth="true" style="3"/>
    <col min="7" max="7" width="47.57" customWidth="true" style="3"/>
    <col min="8" max="8" width="7.15" customWidth="true" style="7"/>
    <col min="9" max="9" width="55.3" customWidth="true" style="3"/>
    <col min="10" max="10" width="19" customWidth="true" style="7"/>
    <col min="11" max="11" width="21.14" customWidth="true" style="9"/>
    <col min="12" max="12" width="10.14" customWidth="true" style="7"/>
    <col min="13" max="13" width="10.15" customWidth="true" style="7"/>
    <col min="14" max="14" width="8.14" customWidth="true" style="0"/>
    <col min="15" max="15" width="40.3" customWidth="true" style="5"/>
    <col min="16" max="16" width="40.3" customWidth="true" style="5"/>
    <col min="17" max="17" width="40.3" customWidth="true" style="11"/>
  </cols>
  <sheetData>
    <row r="1" spans="1:17">
      <c r="B1" s="12" t="s">
        <v>0</v>
      </c>
      <c r="C1" s="13"/>
      <c r="D1" s="13"/>
      <c r="E1" s="13"/>
      <c r="F1" s="13"/>
      <c r="G1" s="13"/>
      <c r="H1" s="14" t="s">
        <v>1</v>
      </c>
      <c r="I1" s="12" t="s">
        <v>2</v>
      </c>
      <c r="J1" s="14" t="s">
        <v>3</v>
      </c>
      <c r="K1" s="14" t="s">
        <v>4</v>
      </c>
      <c r="L1" s="14" t="s">
        <v>5</v>
      </c>
      <c r="M1" s="14" t="s">
        <v>6</v>
      </c>
      <c r="N1" s="1"/>
      <c r="O1" s="12" t="s">
        <v>7</v>
      </c>
      <c r="P1" s="12" t="s">
        <v>8</v>
      </c>
      <c r="Q1" s="12" t="s">
        <v>9</v>
      </c>
    </row>
    <row r="2" spans="1:17">
      <c r="B2" s="2"/>
      <c r="C2" s="2"/>
      <c r="D2" s="2"/>
      <c r="E2" s="2"/>
      <c r="F2" s="2"/>
      <c r="G2" s="2"/>
      <c r="H2" s="6"/>
      <c r="I2" s="2"/>
      <c r="J2" s="6"/>
      <c r="K2" s="8"/>
      <c r="L2" s="6"/>
      <c r="M2" s="6"/>
      <c r="N2" s="1"/>
      <c r="O2" s="4"/>
      <c r="P2" s="4"/>
      <c r="Q2" s="10"/>
    </row>
    <row r="3" spans="1:17">
      <c r="B3" s="15" t="s">
        <v>10</v>
      </c>
      <c r="C3" s="15" t="s">
        <v>11</v>
      </c>
      <c r="D3" s="15"/>
      <c r="E3" s="15"/>
      <c r="F3" s="15"/>
      <c r="G3" s="15"/>
      <c r="H3" s="20">
        <v>60</v>
      </c>
      <c r="I3" s="15"/>
      <c r="J3" s="20"/>
      <c r="K3" s="20"/>
      <c r="L3" s="20" t="str">
        <f>SUM(L4,L124)</f>
        <v>0</v>
      </c>
      <c r="M3" s="20" t="str">
        <f>L3/H3</f>
        <v>0</v>
      </c>
      <c r="N3" s="1"/>
      <c r="O3" s="15"/>
      <c r="P3" s="15"/>
      <c r="Q3" s="27"/>
    </row>
    <row r="4" spans="1:17">
      <c r="B4" s="16"/>
      <c r="C4" s="16" t="s">
        <v>12</v>
      </c>
      <c r="D4" s="16" t="s">
        <v>13</v>
      </c>
      <c r="E4" s="16"/>
      <c r="F4" s="16"/>
      <c r="G4" s="16"/>
      <c r="H4" s="21">
        <v>30</v>
      </c>
      <c r="I4" s="16"/>
      <c r="J4" s="21"/>
      <c r="K4" s="21"/>
      <c r="L4" s="21" t="str">
        <f>SUM(L5,L22,L35,L60,L74,L99)</f>
        <v>0</v>
      </c>
      <c r="M4" s="21" t="str">
        <f>L4/H4</f>
        <v>0</v>
      </c>
      <c r="N4" s="1"/>
      <c r="O4" s="16"/>
      <c r="P4" s="16"/>
      <c r="Q4" s="28"/>
    </row>
    <row r="5" spans="1:17">
      <c r="B5" s="17"/>
      <c r="C5" s="17"/>
      <c r="D5" s="17">
        <v>1.0</v>
      </c>
      <c r="E5" s="17" t="s">
        <v>14</v>
      </c>
      <c r="F5" s="17"/>
      <c r="G5" s="17"/>
      <c r="H5" s="22">
        <v>4</v>
      </c>
      <c r="I5" s="17"/>
      <c r="J5" s="22"/>
      <c r="K5" s="22"/>
      <c r="L5" s="22" t="str">
        <f>SUM(L6,L9,L13,L17)</f>
        <v>0</v>
      </c>
      <c r="M5" s="22" t="str">
        <f>L5/H5</f>
        <v>0</v>
      </c>
      <c r="N5" s="1"/>
      <c r="O5" s="17"/>
      <c r="P5" s="17"/>
      <c r="Q5" s="29"/>
    </row>
    <row r="6" spans="1:17">
      <c r="B6" s="18"/>
      <c r="C6" s="18"/>
      <c r="D6" s="18"/>
      <c r="E6" s="18" t="s">
        <v>15</v>
      </c>
      <c r="F6" s="18" t="s">
        <v>16</v>
      </c>
      <c r="G6" s="18"/>
      <c r="H6" s="23">
        <v>0.5</v>
      </c>
      <c r="I6" s="18"/>
      <c r="J6" s="23"/>
      <c r="K6" s="23"/>
      <c r="L6" s="23" t="str">
        <f>AVERAGE(L7:L8)*H6</f>
        <v>0</v>
      </c>
      <c r="M6" s="23" t="str">
        <f>L6/H6</f>
        <v>0</v>
      </c>
      <c r="N6" s="1"/>
      <c r="O6" s="18"/>
      <c r="P6" s="18"/>
      <c r="Q6" s="30"/>
    </row>
    <row r="7" spans="1:17">
      <c r="A7" t="s">
        <v>17</v>
      </c>
      <c r="B7" s="19"/>
      <c r="C7" s="19"/>
      <c r="D7" s="19"/>
      <c r="E7" s="19"/>
      <c r="F7" s="19" t="s">
        <v>18</v>
      </c>
      <c r="G7" s="19" t="s">
        <v>19</v>
      </c>
      <c r="H7" s="24"/>
      <c r="I7" s="19" t="s">
        <v>20</v>
      </c>
      <c r="J7" s="24" t="s">
        <v>21</v>
      </c>
      <c r="K7" s="25" t="s">
        <v>22</v>
      </c>
      <c r="L7" s="24" t="str">
        <f>IF(J7="Ya/Tidak",IF(K7="Ya",1,IF(K7="Tidak",0,"Blm Diisi")),IF(J7="A/B/C",IF(K7="A",1,IF(K7="B",0.5,IF(K7="C",0,"Blm Diisi"))),IF(J7="A/B/C/D",IF(K7="A",1,IF(K7="B",0.67,IF(K7="C",0.33,IF(K7="D",0,"Blm Diisi")))),IF(J7="A/B/C/D/E",IF(K7="A",1,IF(K7="B",0.75,IF(K7="C",0.5,IF(K7="D",0.25,IF(K7="E",0,"Blm Diisi"))))),IF(J7="%",IF(K7="","Blm Diisi",K7),IF(J7="Jumlah",IF(K7="","Blm Diisi",""),IF(J7="Rupiah",IF(K7="","Blm Diisi",""),IF(J7="","","-"))))))))</f>
        <v>0</v>
      </c>
      <c r="M7" s="24"/>
      <c r="O7" s="26" t="s">
        <v>23</v>
      </c>
      <c r="P7" s="26" t="s">
        <v>24</v>
      </c>
      <c r="Q7" s="31" t="s">
        <v>25</v>
      </c>
    </row>
    <row r="8" spans="1:17">
      <c r="A8" t="s">
        <v>17</v>
      </c>
      <c r="B8" s="19"/>
      <c r="C8" s="19"/>
      <c r="D8" s="19"/>
      <c r="E8" s="19"/>
      <c r="F8" s="19" t="s">
        <v>26</v>
      </c>
      <c r="G8" s="19" t="s">
        <v>27</v>
      </c>
      <c r="H8" s="24"/>
      <c r="I8" s="19" t="s">
        <v>28</v>
      </c>
      <c r="J8" s="24" t="s">
        <v>29</v>
      </c>
      <c r="K8" s="25" t="s">
        <v>30</v>
      </c>
      <c r="L8" s="24" t="str">
        <f>IF(J8="Ya/Tidak",IF(K8="Ya",1,IF(K8="Tidak",0,"Blm Diisi")),IF(J8="A/B/C",IF(K8="A",1,IF(K8="B",0.5,IF(K8="C",0,"Blm Diisi"))),IF(J8="A/B/C/D",IF(K8="A",1,IF(K8="B",0.67,IF(K8="C",0.33,IF(K8="D",0,"Blm Diisi")))),IF(J8="A/B/C/D/E",IF(K8="A",1,IF(K8="B",0.75,IF(K8="C",0.5,IF(K8="D",0.25,IF(K8="E",0,"Blm Diisi"))))),IF(J8="%",IF(K8="","Blm Diisi",K8),IF(J8="Jumlah",IF(K8="","Blm Diisi",""),IF(J8="Rupiah",IF(K8="","Blm Diisi",""),IF(J8="","","-"))))))))</f>
        <v>0</v>
      </c>
      <c r="M8" s="24"/>
      <c r="O8" s="26" t="s">
        <v>31</v>
      </c>
      <c r="P8" s="26" t="s">
        <v>32</v>
      </c>
      <c r="Q8" s="31" t="s">
        <v>33</v>
      </c>
    </row>
    <row r="9" spans="1:17">
      <c r="B9" s="18"/>
      <c r="C9" s="18"/>
      <c r="D9" s="18"/>
      <c r="E9" s="18" t="s">
        <v>34</v>
      </c>
      <c r="F9" s="18" t="s">
        <v>35</v>
      </c>
      <c r="G9" s="18"/>
      <c r="H9" s="23">
        <v>1</v>
      </c>
      <c r="I9" s="18"/>
      <c r="J9" s="23"/>
      <c r="K9" s="23"/>
      <c r="L9" s="23" t="str">
        <f>AVERAGE(L10:L12)*H9</f>
        <v>0</v>
      </c>
      <c r="M9" s="23" t="str">
        <f>L9/H9</f>
        <v>0</v>
      </c>
      <c r="N9" s="1"/>
      <c r="O9" s="18"/>
      <c r="P9" s="18"/>
      <c r="Q9" s="30"/>
    </row>
    <row r="10" spans="1:17">
      <c r="A10" t="s">
        <v>17</v>
      </c>
      <c r="B10" s="19"/>
      <c r="C10" s="19"/>
      <c r="D10" s="19"/>
      <c r="E10" s="19"/>
      <c r="F10" s="19" t="s">
        <v>18</v>
      </c>
      <c r="G10" s="19" t="s">
        <v>36</v>
      </c>
      <c r="H10" s="24"/>
      <c r="I10" s="19" t="s">
        <v>37</v>
      </c>
      <c r="J10" s="24" t="s">
        <v>21</v>
      </c>
      <c r="K10" s="25" t="s">
        <v>22</v>
      </c>
      <c r="L10" s="24" t="str">
        <f>IF(J10="Ya/Tidak",IF(K10="Ya",1,IF(K10="Tidak",0,"Blm Diisi")),IF(J10="A/B/C",IF(K10="A",1,IF(K10="B",0.5,IF(K10="C",0,"Blm Diisi"))),IF(J10="A/B/C/D",IF(K10="A",1,IF(K10="B",0.67,IF(K10="C",0.33,IF(K10="D",0,"Blm Diisi")))),IF(J10="A/B/C/D/E",IF(K10="A",1,IF(K10="B",0.75,IF(K10="C",0.5,IF(K10="D",0.25,IF(K10="E",0,"Blm Diisi"))))),IF(J10="%",IF(K10="","Blm Diisi",K10),IF(J10="Jumlah",IF(K10="","Blm Diisi",""),IF(J10="Rupiah",IF(K10="","Blm Diisi",""),IF(J10="","","-"))))))))</f>
        <v>0</v>
      </c>
      <c r="M10" s="24"/>
      <c r="O10" s="26" t="s">
        <v>38</v>
      </c>
      <c r="P10" s="26" t="s">
        <v>39</v>
      </c>
      <c r="Q10" s="31" t="s">
        <v>40</v>
      </c>
    </row>
    <row r="11" spans="1:17">
      <c r="A11" t="s">
        <v>17</v>
      </c>
      <c r="B11" s="19"/>
      <c r="C11" s="19"/>
      <c r="D11" s="19"/>
      <c r="E11" s="19"/>
      <c r="F11" s="19" t="s">
        <v>26</v>
      </c>
      <c r="G11" s="19" t="s">
        <v>41</v>
      </c>
      <c r="H11" s="24"/>
      <c r="I11" s="19" t="s">
        <v>42</v>
      </c>
      <c r="J11" s="24" t="s">
        <v>29</v>
      </c>
      <c r="K11" s="25" t="s">
        <v>30</v>
      </c>
      <c r="L11" s="24" t="str">
        <f>IF(J11="Ya/Tidak",IF(K11="Ya",1,IF(K11="Tidak",0,"Blm Diisi")),IF(J11="A/B/C",IF(K11="A",1,IF(K11="B",0.5,IF(K11="C",0,"Blm Diisi"))),IF(J11="A/B/C/D",IF(K11="A",1,IF(K11="B",0.67,IF(K11="C",0.33,IF(K11="D",0,"Blm Diisi")))),IF(J11="A/B/C/D/E",IF(K11="A",1,IF(K11="B",0.75,IF(K11="C",0.5,IF(K11="D",0.25,IF(K11="E",0,"Blm Diisi"))))),IF(J11="%",IF(K11="","Blm Diisi",K11),IF(J11="Jumlah",IF(K11="","Blm Diisi",""),IF(J11="Rupiah",IF(K11="","Blm Diisi",""),IF(J11="","","-"))))))))</f>
        <v>0</v>
      </c>
      <c r="M11" s="24"/>
      <c r="O11" s="26" t="s">
        <v>43</v>
      </c>
      <c r="P11" s="26" t="s">
        <v>44</v>
      </c>
      <c r="Q11" s="31" t="s">
        <v>45</v>
      </c>
    </row>
    <row r="12" spans="1:17">
      <c r="A12" t="s">
        <v>17</v>
      </c>
      <c r="B12" s="19"/>
      <c r="C12" s="19"/>
      <c r="D12" s="19"/>
      <c r="E12" s="19"/>
      <c r="F12" s="19" t="s">
        <v>46</v>
      </c>
      <c r="G12" s="19" t="s">
        <v>47</v>
      </c>
      <c r="H12" s="24"/>
      <c r="I12" s="19" t="s">
        <v>48</v>
      </c>
      <c r="J12" s="24" t="s">
        <v>29</v>
      </c>
      <c r="K12" s="25" t="s">
        <v>30</v>
      </c>
      <c r="L12" s="24" t="str">
        <f>IF(J12="Ya/Tidak",IF(K12="Ya",1,IF(K12="Tidak",0,"Blm Diisi")),IF(J12="A/B/C",IF(K12="A",1,IF(K12="B",0.5,IF(K12="C",0,"Blm Diisi"))),IF(J12="A/B/C/D",IF(K12="A",1,IF(K12="B",0.67,IF(K12="C",0.33,IF(K12="D",0,"Blm Diisi")))),IF(J12="A/B/C/D/E",IF(K12="A",1,IF(K12="B",0.75,IF(K12="C",0.5,IF(K12="D",0.25,IF(K12="E",0,"Blm Diisi"))))),IF(J12="%",IF(K12="","Blm Diisi",K12),IF(J12="Jumlah",IF(K12="","Blm Diisi",""),IF(J12="Rupiah",IF(K12="","Blm Diisi",""),IF(J12="","","-"))))))))</f>
        <v>0</v>
      </c>
      <c r="M12" s="24"/>
      <c r="O12" s="26" t="s">
        <v>49</v>
      </c>
      <c r="P12" s="26" t="s">
        <v>50</v>
      </c>
      <c r="Q12" s="31" t="s">
        <v>51</v>
      </c>
    </row>
    <row r="13" spans="1:17">
      <c r="B13" s="18"/>
      <c r="C13" s="18"/>
      <c r="D13" s="18"/>
      <c r="E13" s="18" t="s">
        <v>52</v>
      </c>
      <c r="F13" s="18" t="s">
        <v>53</v>
      </c>
      <c r="G13" s="18"/>
      <c r="H13" s="23">
        <v>1</v>
      </c>
      <c r="I13" s="18"/>
      <c r="J13" s="23"/>
      <c r="K13" s="23"/>
      <c r="L13" s="23" t="str">
        <f>AVERAGE(L14:L16)*H13</f>
        <v>0</v>
      </c>
      <c r="M13" s="23" t="str">
        <f>L13/H13</f>
        <v>0</v>
      </c>
      <c r="N13" s="1"/>
      <c r="O13" s="18"/>
      <c r="P13" s="18"/>
      <c r="Q13" s="30"/>
    </row>
    <row r="14" spans="1:17">
      <c r="A14" t="s">
        <v>17</v>
      </c>
      <c r="B14" s="19"/>
      <c r="C14" s="19"/>
      <c r="D14" s="19"/>
      <c r="E14" s="19"/>
      <c r="F14" s="19" t="s">
        <v>18</v>
      </c>
      <c r="G14" s="19" t="s">
        <v>54</v>
      </c>
      <c r="H14" s="24"/>
      <c r="I14" s="19" t="s">
        <v>55</v>
      </c>
      <c r="J14" s="24" t="s">
        <v>56</v>
      </c>
      <c r="K14" s="25" t="s">
        <v>57</v>
      </c>
      <c r="L14" s="24" t="str">
        <f>IF(J14="Ya/Tidak",IF(K14="Ya",1,IF(K14="Tidak",0,"Blm Diisi")),IF(J14="A/B/C",IF(K14="A",1,IF(K14="B",0.5,IF(K14="C",0,"Blm Diisi"))),IF(J14="A/B/C/D",IF(K14="A",1,IF(K14="B",0.67,IF(K14="C",0.33,IF(K14="D",0,"Blm Diisi")))),IF(J14="A/B/C/D/E",IF(K14="A",1,IF(K14="B",0.75,IF(K14="C",0.5,IF(K14="D",0.25,IF(K14="E",0,"Blm Diisi"))))),IF(J14="%",IF(K14="","Blm Diisi",K14),IF(J14="Jumlah",IF(K14="","Blm Diisi",""),IF(J14="Rupiah",IF(K14="","Blm Diisi",""),IF(J14="","","-"))))))))</f>
        <v>0</v>
      </c>
      <c r="M14" s="24"/>
      <c r="O14" s="26" t="s">
        <v>58</v>
      </c>
      <c r="P14" s="26" t="s">
        <v>59</v>
      </c>
      <c r="Q14" s="31" t="s">
        <v>60</v>
      </c>
    </row>
    <row r="15" spans="1:17">
      <c r="A15" t="s">
        <v>17</v>
      </c>
      <c r="B15" s="19"/>
      <c r="C15" s="19"/>
      <c r="D15" s="19"/>
      <c r="E15" s="19"/>
      <c r="F15" s="19" t="s">
        <v>26</v>
      </c>
      <c r="G15" s="19" t="s">
        <v>61</v>
      </c>
      <c r="H15" s="24"/>
      <c r="I15" s="19" t="s">
        <v>62</v>
      </c>
      <c r="J15" s="24" t="s">
        <v>56</v>
      </c>
      <c r="K15" s="25" t="s">
        <v>30</v>
      </c>
      <c r="L15" s="24" t="str">
        <f>IF(J15="Ya/Tidak",IF(K15="Ya",1,IF(K15="Tidak",0,"Blm Diisi")),IF(J15="A/B/C",IF(K15="A",1,IF(K15="B",0.5,IF(K15="C",0,"Blm Diisi"))),IF(J15="A/B/C/D",IF(K15="A",1,IF(K15="B",0.67,IF(K15="C",0.33,IF(K15="D",0,"Blm Diisi")))),IF(J15="A/B/C/D/E",IF(K15="A",1,IF(K15="B",0.75,IF(K15="C",0.5,IF(K15="D",0.25,IF(K15="E",0,"Blm Diisi"))))),IF(J15="%",IF(K15="","Blm Diisi",K15),IF(J15="Jumlah",IF(K15="","Blm Diisi",""),IF(J15="Rupiah",IF(K15="","Blm Diisi",""),IF(J15="","","-"))))))))</f>
        <v>0</v>
      </c>
      <c r="M15" s="24"/>
      <c r="O15" s="26" t="s">
        <v>63</v>
      </c>
      <c r="P15" s="26" t="s">
        <v>64</v>
      </c>
      <c r="Q15" s="31" t="s">
        <v>65</v>
      </c>
    </row>
    <row r="16" spans="1:17">
      <c r="A16" t="s">
        <v>17</v>
      </c>
      <c r="B16" s="19"/>
      <c r="C16" s="19"/>
      <c r="D16" s="19"/>
      <c r="E16" s="19"/>
      <c r="F16" s="19" t="s">
        <v>46</v>
      </c>
      <c r="G16" s="19" t="s">
        <v>66</v>
      </c>
      <c r="H16" s="24"/>
      <c r="I16" s="19" t="s">
        <v>67</v>
      </c>
      <c r="J16" s="24" t="s">
        <v>56</v>
      </c>
      <c r="K16" s="25" t="s">
        <v>57</v>
      </c>
      <c r="L16" s="24" t="str">
        <f>IF(J16="Ya/Tidak",IF(K16="Ya",1,IF(K16="Tidak",0,"Blm Diisi")),IF(J16="A/B/C",IF(K16="A",1,IF(K16="B",0.5,IF(K16="C",0,"Blm Diisi"))),IF(J16="A/B/C/D",IF(K16="A",1,IF(K16="B",0.67,IF(K16="C",0.33,IF(K16="D",0,"Blm Diisi")))),IF(J16="A/B/C/D/E",IF(K16="A",1,IF(K16="B",0.75,IF(K16="C",0.5,IF(K16="D",0.25,IF(K16="E",0,"Blm Diisi"))))),IF(J16="%",IF(K16="","Blm Diisi",K16),IF(J16="Jumlah",IF(K16="","Blm Diisi",""),IF(J16="Rupiah",IF(K16="","Blm Diisi",""),IF(J16="","","-"))))))))</f>
        <v>0</v>
      </c>
      <c r="M16" s="24"/>
      <c r="O16" s="26" t="s">
        <v>68</v>
      </c>
      <c r="P16" s="26" t="s">
        <v>69</v>
      </c>
      <c r="Q16" s="31" t="s">
        <v>70</v>
      </c>
    </row>
    <row r="17" spans="1:17">
      <c r="B17" s="18"/>
      <c r="C17" s="18"/>
      <c r="D17" s="18"/>
      <c r="E17" s="18" t="s">
        <v>71</v>
      </c>
      <c r="F17" s="18" t="s">
        <v>72</v>
      </c>
      <c r="G17" s="18"/>
      <c r="H17" s="23">
        <v>1.5</v>
      </c>
      <c r="I17" s="18"/>
      <c r="J17" s="23"/>
      <c r="K17" s="23"/>
      <c r="L17" s="23" t="str">
        <f>AVERAGE(L18:L21)*H17</f>
        <v>0</v>
      </c>
      <c r="M17" s="23" t="str">
        <f>L17/H17</f>
        <v>0</v>
      </c>
      <c r="N17" s="1"/>
      <c r="O17" s="18"/>
      <c r="P17" s="18"/>
      <c r="Q17" s="30"/>
    </row>
    <row r="18" spans="1:17">
      <c r="A18" t="s">
        <v>17</v>
      </c>
      <c r="B18" s="19"/>
      <c r="C18" s="19"/>
      <c r="D18" s="19"/>
      <c r="E18" s="19"/>
      <c r="F18" s="19" t="s">
        <v>18</v>
      </c>
      <c r="G18" s="19" t="s">
        <v>73</v>
      </c>
      <c r="H18" s="24"/>
      <c r="I18" s="19" t="s">
        <v>74</v>
      </c>
      <c r="J18" s="24" t="s">
        <v>21</v>
      </c>
      <c r="K18" s="25" t="s">
        <v>22</v>
      </c>
      <c r="L18" s="24" t="str">
        <f>IF(J18="Ya/Tidak",IF(K18="Ya",1,IF(K18="Tidak",0,"Blm Diisi")),IF(J18="A/B/C",IF(K18="A",1,IF(K18="B",0.5,IF(K18="C",0,"Blm Diisi"))),IF(J18="A/B/C/D",IF(K18="A",1,IF(K18="B",0.67,IF(K18="C",0.33,IF(K18="D",0,"Blm Diisi")))),IF(J18="A/B/C/D/E",IF(K18="A",1,IF(K18="B",0.75,IF(K18="C",0.5,IF(K18="D",0.25,IF(K18="E",0,"Blm Diisi"))))),IF(J18="%",IF(K18="","Blm Diisi",K18),IF(J18="Jumlah",IF(K18="","Blm Diisi",""),IF(J18="Rupiah",IF(K18="","Blm Diisi",""),IF(J18="","","-"))))))))</f>
        <v>0</v>
      </c>
      <c r="M18" s="24"/>
      <c r="O18" s="26" t="s">
        <v>75</v>
      </c>
      <c r="P18" s="26" t="s">
        <v>76</v>
      </c>
      <c r="Q18" s="31" t="s">
        <v>77</v>
      </c>
    </row>
    <row r="19" spans="1:17">
      <c r="A19" t="s">
        <v>17</v>
      </c>
      <c r="B19" s="19"/>
      <c r="C19" s="19"/>
      <c r="D19" s="19"/>
      <c r="E19" s="19"/>
      <c r="F19" s="19" t="s">
        <v>26</v>
      </c>
      <c r="G19" s="19" t="s">
        <v>78</v>
      </c>
      <c r="H19" s="24"/>
      <c r="I19" s="19" t="s">
        <v>79</v>
      </c>
      <c r="J19" s="24" t="s">
        <v>29</v>
      </c>
      <c r="K19" s="25" t="s">
        <v>30</v>
      </c>
      <c r="L19" s="24" t="str">
        <f>IF(J19="Ya/Tidak",IF(K19="Ya",1,IF(K19="Tidak",0,"Blm Diisi")),IF(J19="A/B/C",IF(K19="A",1,IF(K19="B",0.5,IF(K19="C",0,"Blm Diisi"))),IF(J19="A/B/C/D",IF(K19="A",1,IF(K19="B",0.67,IF(K19="C",0.33,IF(K19="D",0,"Blm Diisi")))),IF(J19="A/B/C/D/E",IF(K19="A",1,IF(K19="B",0.75,IF(K19="C",0.5,IF(K19="D",0.25,IF(K19="E",0,"Blm Diisi"))))),IF(J19="%",IF(K19="","Blm Diisi",K19),IF(J19="Jumlah",IF(K19="","Blm Diisi",""),IF(J19="Rupiah",IF(K19="","Blm Diisi",""),IF(J19="","","-"))))))))</f>
        <v>0</v>
      </c>
      <c r="M19" s="24"/>
      <c r="O19" s="26" t="s">
        <v>80</v>
      </c>
      <c r="P19" s="26" t="s">
        <v>81</v>
      </c>
      <c r="Q19" s="31" t="s">
        <v>82</v>
      </c>
    </row>
    <row r="20" spans="1:17">
      <c r="A20" t="s">
        <v>17</v>
      </c>
      <c r="B20" s="19"/>
      <c r="C20" s="19"/>
      <c r="D20" s="19"/>
      <c r="E20" s="19"/>
      <c r="F20" s="19" t="s">
        <v>46</v>
      </c>
      <c r="G20" s="19" t="s">
        <v>83</v>
      </c>
      <c r="H20" s="24"/>
      <c r="I20" s="19" t="s">
        <v>84</v>
      </c>
      <c r="J20" s="24" t="s">
        <v>29</v>
      </c>
      <c r="K20" s="25" t="s">
        <v>30</v>
      </c>
      <c r="L20" s="24" t="str">
        <f>IF(J20="Ya/Tidak",IF(K20="Ya",1,IF(K20="Tidak",0,"Blm Diisi")),IF(J20="A/B/C",IF(K20="A",1,IF(K20="B",0.5,IF(K20="C",0,"Blm Diisi"))),IF(J20="A/B/C/D",IF(K20="A",1,IF(K20="B",0.67,IF(K20="C",0.33,IF(K20="D",0,"Blm Diisi")))),IF(J20="A/B/C/D/E",IF(K20="A",1,IF(K20="B",0.75,IF(K20="C",0.5,IF(K20="D",0.25,IF(K20="E",0,"Blm Diisi"))))),IF(J20="%",IF(K20="","Blm Diisi",K20),IF(J20="Jumlah",IF(K20="","Blm Diisi",""),IF(J20="Rupiah",IF(K20="","Blm Diisi",""),IF(J20="","","-"))))))))</f>
        <v>0</v>
      </c>
      <c r="M20" s="24"/>
      <c r="O20" s="26" t="s">
        <v>85</v>
      </c>
      <c r="P20" s="26" t="s">
        <v>86</v>
      </c>
      <c r="Q20" s="31" t="s">
        <v>87</v>
      </c>
    </row>
    <row r="21" spans="1:17">
      <c r="A21" t="s">
        <v>17</v>
      </c>
      <c r="B21" s="19"/>
      <c r="C21" s="19"/>
      <c r="D21" s="19"/>
      <c r="E21" s="19"/>
      <c r="F21" s="19" t="s">
        <v>88</v>
      </c>
      <c r="G21" s="19" t="s">
        <v>89</v>
      </c>
      <c r="H21" s="24"/>
      <c r="I21" s="19" t="s">
        <v>90</v>
      </c>
      <c r="J21" s="24" t="s">
        <v>56</v>
      </c>
      <c r="K21" s="25" t="s">
        <v>30</v>
      </c>
      <c r="L21" s="24" t="str">
        <f>IF(J21="Ya/Tidak",IF(K21="Ya",1,IF(K21="Tidak",0,"Blm Diisi")),IF(J21="A/B/C",IF(K21="A",1,IF(K21="B",0.5,IF(K21="C",0,"Blm Diisi"))),IF(J21="A/B/C/D",IF(K21="A",1,IF(K21="B",0.67,IF(K21="C",0.33,IF(K21="D",0,"Blm Diisi")))),IF(J21="A/B/C/D/E",IF(K21="A",1,IF(K21="B",0.75,IF(K21="C",0.5,IF(K21="D",0.25,IF(K21="E",0,"Blm Diisi"))))),IF(J21="%",IF(K21="","Blm Diisi",K21),IF(J21="Jumlah",IF(K21="","Blm Diisi",""),IF(J21="Rupiah",IF(K21="","Blm Diisi",""),IF(J21="","","-"))))))))</f>
        <v>0</v>
      </c>
      <c r="M21" s="24"/>
      <c r="O21" s="26" t="s">
        <v>91</v>
      </c>
      <c r="P21" s="26" t="s">
        <v>92</v>
      </c>
      <c r="Q21" s="31" t="s">
        <v>93</v>
      </c>
    </row>
    <row r="22" spans="1:17">
      <c r="B22" s="17"/>
      <c r="C22" s="17"/>
      <c r="D22" s="17">
        <v>2.0</v>
      </c>
      <c r="E22" s="17" t="s">
        <v>94</v>
      </c>
      <c r="F22" s="17"/>
      <c r="G22" s="17"/>
      <c r="H22" s="22">
        <v>3.5</v>
      </c>
      <c r="I22" s="17"/>
      <c r="J22" s="22"/>
      <c r="K22" s="22"/>
      <c r="L22" s="22" t="str">
        <f>SUM(L23,L27,L32)</f>
        <v>0</v>
      </c>
      <c r="M22" s="22" t="str">
        <f>L22/H22</f>
        <v>0</v>
      </c>
      <c r="N22" s="1"/>
      <c r="O22" s="17"/>
      <c r="P22" s="17"/>
      <c r="Q22" s="29"/>
    </row>
    <row r="23" spans="1:17">
      <c r="B23" s="18"/>
      <c r="C23" s="18"/>
      <c r="D23" s="18"/>
      <c r="E23" s="18" t="s">
        <v>15</v>
      </c>
      <c r="F23" s="18" t="s">
        <v>95</v>
      </c>
      <c r="G23" s="18"/>
      <c r="H23" s="23">
        <v>1</v>
      </c>
      <c r="I23" s="18"/>
      <c r="J23" s="23"/>
      <c r="K23" s="23"/>
      <c r="L23" s="23" t="str">
        <f>AVERAGE(L24:L26)*H23</f>
        <v>0</v>
      </c>
      <c r="M23" s="23" t="str">
        <f>L23/H23</f>
        <v>0</v>
      </c>
      <c r="N23" s="1"/>
      <c r="O23" s="18"/>
      <c r="P23" s="18"/>
      <c r="Q23" s="30"/>
    </row>
    <row r="24" spans="1:17">
      <c r="A24" t="s">
        <v>17</v>
      </c>
      <c r="B24" s="19"/>
      <c r="C24" s="19"/>
      <c r="D24" s="19"/>
      <c r="E24" s="19"/>
      <c r="F24" s="19" t="s">
        <v>18</v>
      </c>
      <c r="G24" s="19" t="s">
        <v>96</v>
      </c>
      <c r="H24" s="24"/>
      <c r="I24" s="19" t="s">
        <v>97</v>
      </c>
      <c r="J24" s="24" t="s">
        <v>56</v>
      </c>
      <c r="K24" s="25" t="s">
        <v>57</v>
      </c>
      <c r="L24" s="24" t="str">
        <f>IF(J24="Ya/Tidak",IF(K24="Ya",1,IF(K24="Tidak",0,"Blm Diisi")),IF(J24="A/B/C",IF(K24="A",1,IF(K24="B",0.5,IF(K24="C",0,"Blm Diisi"))),IF(J24="A/B/C/D",IF(K24="A",1,IF(K24="B",0.67,IF(K24="C",0.33,IF(K24="D",0,"Blm Diisi")))),IF(J24="A/B/C/D/E",IF(K24="A",1,IF(K24="B",0.75,IF(K24="C",0.5,IF(K24="D",0.25,IF(K24="E",0,"Blm Diisi"))))),IF(J24="%",IF(K24="","Blm Diisi",K24),IF(J24="Jumlah",IF(K24="","Blm Diisi",""),IF(J24="Rupiah",IF(K24="","Blm Diisi",""),IF(J24="","","-"))))))))</f>
        <v>0</v>
      </c>
      <c r="M24" s="24"/>
      <c r="O24" s="26"/>
      <c r="P24" s="26" t="s">
        <v>98</v>
      </c>
      <c r="Q24" s="31" t="s">
        <v>99</v>
      </c>
    </row>
    <row r="25" spans="1:17">
      <c r="A25" t="s">
        <v>17</v>
      </c>
      <c r="B25" s="19"/>
      <c r="C25" s="19"/>
      <c r="D25" s="19"/>
      <c r="E25" s="19"/>
      <c r="F25" s="19" t="s">
        <v>26</v>
      </c>
      <c r="G25" s="19" t="s">
        <v>100</v>
      </c>
      <c r="H25" s="24"/>
      <c r="I25" s="19" t="s">
        <v>101</v>
      </c>
      <c r="J25" s="24" t="s">
        <v>102</v>
      </c>
      <c r="K25" s="25" t="s">
        <v>57</v>
      </c>
      <c r="L25" s="24" t="str">
        <f>IF(J25="Ya/Tidak",IF(K25="Ya",1,IF(K25="Tidak",0,"Blm Diisi")),IF(J25="A/B/C",IF(K25="A",1,IF(K25="B",0.5,IF(K25="C",0,"Blm Diisi"))),IF(J25="A/B/C/D",IF(K25="A",1,IF(K25="B",0.67,IF(K25="C",0.33,IF(K25="D",0,"Blm Diisi")))),IF(J25="A/B/C/D/E",IF(K25="A",1,IF(K25="B",0.75,IF(K25="C",0.5,IF(K25="D",0.25,IF(K25="E",0,"Blm Diisi"))))),IF(J25="%",IF(K25="","Blm Diisi",K25),IF(J25="Jumlah",IF(K25="","Blm Diisi",""),IF(J25="Rupiah",IF(K25="","Blm Diisi",""),IF(J25="","","-"))))))))</f>
        <v>0</v>
      </c>
      <c r="M25" s="24"/>
      <c r="O25" s="26"/>
      <c r="P25" s="26" t="s">
        <v>103</v>
      </c>
      <c r="Q25" s="31" t="s">
        <v>104</v>
      </c>
    </row>
    <row r="26" spans="1:17">
      <c r="A26" t="s">
        <v>17</v>
      </c>
      <c r="B26" s="19"/>
      <c r="C26" s="19"/>
      <c r="D26" s="19"/>
      <c r="E26" s="19"/>
      <c r="F26" s="19" t="s">
        <v>46</v>
      </c>
      <c r="G26" s="19" t="s">
        <v>105</v>
      </c>
      <c r="H26" s="24"/>
      <c r="I26" s="19" t="s">
        <v>106</v>
      </c>
      <c r="J26" s="24" t="s">
        <v>102</v>
      </c>
      <c r="K26" s="25" t="s">
        <v>57</v>
      </c>
      <c r="L26" s="24" t="str">
        <f>IF(J26="Ya/Tidak",IF(K26="Ya",1,IF(K26="Tidak",0,"Blm Diisi")),IF(J26="A/B/C",IF(K26="A",1,IF(K26="B",0.5,IF(K26="C",0,"Blm Diisi"))),IF(J26="A/B/C/D",IF(K26="A",1,IF(K26="B",0.67,IF(K26="C",0.33,IF(K26="D",0,"Blm Diisi")))),IF(J26="A/B/C/D/E",IF(K26="A",1,IF(K26="B",0.75,IF(K26="C",0.5,IF(K26="D",0.25,IF(K26="E",0,"Blm Diisi"))))),IF(J26="%",IF(K26="","Blm Diisi",K26),IF(J26="Jumlah",IF(K26="","Blm Diisi",""),IF(J26="Rupiah",IF(K26="","Blm Diisi",""),IF(J26="","","-"))))))))</f>
        <v>0</v>
      </c>
      <c r="M26" s="24"/>
      <c r="O26" s="26"/>
      <c r="P26" s="26" t="s">
        <v>107</v>
      </c>
      <c r="Q26" s="31" t="s">
        <v>108</v>
      </c>
    </row>
    <row r="27" spans="1:17">
      <c r="B27" s="18"/>
      <c r="C27" s="18"/>
      <c r="D27" s="18"/>
      <c r="E27" s="18" t="s">
        <v>34</v>
      </c>
      <c r="F27" s="18" t="s">
        <v>109</v>
      </c>
      <c r="G27" s="18"/>
      <c r="H27" s="23">
        <v>2</v>
      </c>
      <c r="I27" s="18"/>
      <c r="J27" s="23"/>
      <c r="K27" s="23"/>
      <c r="L27" s="23" t="str">
        <f>AVERAGE(L28:L31)*H27</f>
        <v>0</v>
      </c>
      <c r="M27" s="23" t="str">
        <f>L27/H27</f>
        <v>0</v>
      </c>
      <c r="N27" s="1"/>
      <c r="O27" s="18"/>
      <c r="P27" s="18"/>
      <c r="Q27" s="30"/>
    </row>
    <row r="28" spans="1:17">
      <c r="A28" t="s">
        <v>17</v>
      </c>
      <c r="B28" s="19"/>
      <c r="C28" s="19"/>
      <c r="D28" s="19"/>
      <c r="E28" s="19"/>
      <c r="F28" s="19" t="s">
        <v>18</v>
      </c>
      <c r="G28" s="19" t="s">
        <v>110</v>
      </c>
      <c r="H28" s="24"/>
      <c r="I28" s="19" t="s">
        <v>111</v>
      </c>
      <c r="J28" s="24" t="s">
        <v>29</v>
      </c>
      <c r="K28" s="25" t="s">
        <v>57</v>
      </c>
      <c r="L28" s="24" t="str">
        <f>IF(J28="Ya/Tidak",IF(K28="Ya",1,IF(K28="Tidak",0,"Blm Diisi")),IF(J28="A/B/C",IF(K28="A",1,IF(K28="B",0.5,IF(K28="C",0,"Blm Diisi"))),IF(J28="A/B/C/D",IF(K28="A",1,IF(K28="B",0.67,IF(K28="C",0.33,IF(K28="D",0,"Blm Diisi")))),IF(J28="A/B/C/D/E",IF(K28="A",1,IF(K28="B",0.75,IF(K28="C",0.5,IF(K28="D",0.25,IF(K28="E",0,"Blm Diisi"))))),IF(J28="%",IF(K28="","Blm Diisi",K28),IF(J28="Jumlah",IF(K28="","Blm Diisi",""),IF(J28="Rupiah",IF(K28="","Blm Diisi",""),IF(J28="","","-"))))))))</f>
        <v>0</v>
      </c>
      <c r="M28" s="24"/>
      <c r="O28" s="26"/>
      <c r="P28" s="26" t="s">
        <v>112</v>
      </c>
      <c r="Q28" s="31" t="s">
        <v>113</v>
      </c>
    </row>
    <row r="29" spans="1:17">
      <c r="A29" t="s">
        <v>17</v>
      </c>
      <c r="B29" s="19"/>
      <c r="C29" s="19"/>
      <c r="D29" s="19"/>
      <c r="E29" s="19"/>
      <c r="F29" s="19" t="s">
        <v>26</v>
      </c>
      <c r="G29" s="19" t="s">
        <v>114</v>
      </c>
      <c r="H29" s="24"/>
      <c r="I29" s="19" t="s">
        <v>115</v>
      </c>
      <c r="J29" s="24" t="s">
        <v>29</v>
      </c>
      <c r="K29" s="25" t="s">
        <v>30</v>
      </c>
      <c r="L29" s="24" t="str">
        <f>IF(J29="Ya/Tidak",IF(K29="Ya",1,IF(K29="Tidak",0,"Blm Diisi")),IF(J29="A/B/C",IF(K29="A",1,IF(K29="B",0.5,IF(K29="C",0,"Blm Diisi"))),IF(J29="A/B/C/D",IF(K29="A",1,IF(K29="B",0.67,IF(K29="C",0.33,IF(K29="D",0,"Blm Diisi")))),IF(J29="A/B/C/D/E",IF(K29="A",1,IF(K29="B",0.75,IF(K29="C",0.5,IF(K29="D",0.25,IF(K29="E",0,"Blm Diisi"))))),IF(J29="%",IF(K29="","Blm Diisi",K29),IF(J29="Jumlah",IF(K29="","Blm Diisi",""),IF(J29="Rupiah",IF(K29="","Blm Diisi",""),IF(J29="","","-"))))))))</f>
        <v>0</v>
      </c>
      <c r="M29" s="24"/>
      <c r="O29" s="26"/>
      <c r="P29" s="26" t="s">
        <v>116</v>
      </c>
      <c r="Q29" s="31" t="s">
        <v>117</v>
      </c>
    </row>
    <row r="30" spans="1:17">
      <c r="A30" t="s">
        <v>17</v>
      </c>
      <c r="B30" s="19"/>
      <c r="C30" s="19"/>
      <c r="D30" s="19"/>
      <c r="E30" s="19"/>
      <c r="F30" s="19" t="s">
        <v>46</v>
      </c>
      <c r="G30" s="19" t="s">
        <v>118</v>
      </c>
      <c r="H30" s="24"/>
      <c r="I30" s="19" t="s">
        <v>119</v>
      </c>
      <c r="J30" s="24" t="s">
        <v>29</v>
      </c>
      <c r="K30" s="25" t="s">
        <v>30</v>
      </c>
      <c r="L30" s="24" t="str">
        <f>IF(J30="Ya/Tidak",IF(K30="Ya",1,IF(K30="Tidak",0,"Blm Diisi")),IF(J30="A/B/C",IF(K30="A",1,IF(K30="B",0.5,IF(K30="C",0,"Blm Diisi"))),IF(J30="A/B/C/D",IF(K30="A",1,IF(K30="B",0.67,IF(K30="C",0.33,IF(K30="D",0,"Blm Diisi")))),IF(J30="A/B/C/D/E",IF(K30="A",1,IF(K30="B",0.75,IF(K30="C",0.5,IF(K30="D",0.25,IF(K30="E",0,"Blm Diisi"))))),IF(J30="%",IF(K30="","Blm Diisi",K30),IF(J30="Jumlah",IF(K30="","Blm Diisi",""),IF(J30="Rupiah",IF(K30="","Blm Diisi",""),IF(J30="","","-"))))))))</f>
        <v>0</v>
      </c>
      <c r="M30" s="24"/>
      <c r="O30" s="26"/>
      <c r="P30" s="26" t="s">
        <v>120</v>
      </c>
      <c r="Q30" s="31" t="s">
        <v>121</v>
      </c>
    </row>
    <row r="31" spans="1:17">
      <c r="A31" t="s">
        <v>17</v>
      </c>
      <c r="B31" s="19"/>
      <c r="C31" s="19"/>
      <c r="D31" s="19"/>
      <c r="E31" s="19"/>
      <c r="F31" s="19" t="s">
        <v>122</v>
      </c>
      <c r="G31" s="19" t="s">
        <v>123</v>
      </c>
      <c r="H31" s="24"/>
      <c r="I31" s="19" t="s">
        <v>124</v>
      </c>
      <c r="J31" s="24" t="s">
        <v>29</v>
      </c>
      <c r="K31" s="25" t="s">
        <v>57</v>
      </c>
      <c r="L31" s="24" t="str">
        <f>IF(J31="Ya/Tidak",IF(K31="Ya",1,IF(K31="Tidak",0,"Blm Diisi")),IF(J31="A/B/C",IF(K31="A",1,IF(K31="B",0.5,IF(K31="C",0,"Blm Diisi"))),IF(J31="A/B/C/D",IF(K31="A",1,IF(K31="B",0.67,IF(K31="C",0.33,IF(K31="D",0,"Blm Diisi")))),IF(J31="A/B/C/D/E",IF(K31="A",1,IF(K31="B",0.75,IF(K31="C",0.5,IF(K31="D",0.25,IF(K31="E",0,"Blm Diisi"))))),IF(J31="%",IF(K31="","Blm Diisi",K31),IF(J31="Jumlah",IF(K31="","Blm Diisi",""),IF(J31="Rupiah",IF(K31="","Blm Diisi",""),IF(J31="","","-"))))))))</f>
        <v>0</v>
      </c>
      <c r="M31" s="24"/>
      <c r="O31" s="26"/>
      <c r="P31" s="26" t="s">
        <v>125</v>
      </c>
      <c r="Q31" s="31" t="s">
        <v>126</v>
      </c>
    </row>
    <row r="32" spans="1:17">
      <c r="B32" s="18"/>
      <c r="C32" s="18"/>
      <c r="D32" s="18"/>
      <c r="E32" s="18" t="s">
        <v>52</v>
      </c>
      <c r="F32" s="18" t="s">
        <v>127</v>
      </c>
      <c r="G32" s="18"/>
      <c r="H32" s="23">
        <v>0.5</v>
      </c>
      <c r="I32" s="18"/>
      <c r="J32" s="23"/>
      <c r="K32" s="23"/>
      <c r="L32" s="23" t="str">
        <f>AVERAGE(L33:L34)*H32</f>
        <v>0</v>
      </c>
      <c r="M32" s="23" t="str">
        <f>L32/H32</f>
        <v>0</v>
      </c>
      <c r="N32" s="1"/>
      <c r="O32" s="18"/>
      <c r="P32" s="18"/>
      <c r="Q32" s="30"/>
    </row>
    <row r="33" spans="1:17">
      <c r="A33" t="s">
        <v>17</v>
      </c>
      <c r="B33" s="19"/>
      <c r="C33" s="19"/>
      <c r="D33" s="19"/>
      <c r="E33" s="19"/>
      <c r="F33" s="19" t="s">
        <v>18</v>
      </c>
      <c r="G33" s="19" t="s">
        <v>128</v>
      </c>
      <c r="H33" s="24"/>
      <c r="I33" s="19" t="s">
        <v>129</v>
      </c>
      <c r="J33" s="24" t="s">
        <v>29</v>
      </c>
      <c r="K33" s="25" t="s">
        <v>30</v>
      </c>
      <c r="L33" s="24" t="str">
        <f>IF(J33="Ya/Tidak",IF(K33="Ya",1,IF(K33="Tidak",0,"Blm Diisi")),IF(J33="A/B/C",IF(K33="A",1,IF(K33="B",0.5,IF(K33="C",0,"Blm Diisi"))),IF(J33="A/B/C/D",IF(K33="A",1,IF(K33="B",0.67,IF(K33="C",0.33,IF(K33="D",0,"Blm Diisi")))),IF(J33="A/B/C/D/E",IF(K33="A",1,IF(K33="B",0.75,IF(K33="C",0.5,IF(K33="D",0.25,IF(K33="E",0,"Blm Diisi"))))),IF(J33="%",IF(K33="","Blm Diisi",K33),IF(J33="Jumlah",IF(K33="","Blm Diisi",""),IF(J33="Rupiah",IF(K33="","Blm Diisi",""),IF(J33="","","-"))))))))</f>
        <v>0</v>
      </c>
      <c r="M33" s="24"/>
      <c r="O33" s="26"/>
      <c r="P33" s="26" t="s">
        <v>130</v>
      </c>
      <c r="Q33" s="31" t="s">
        <v>131</v>
      </c>
    </row>
    <row r="34" spans="1:17">
      <c r="A34" t="s">
        <v>17</v>
      </c>
      <c r="B34" s="19"/>
      <c r="C34" s="19"/>
      <c r="D34" s="19"/>
      <c r="E34" s="19"/>
      <c r="F34" s="19" t="s">
        <v>26</v>
      </c>
      <c r="G34" s="19" t="s">
        <v>132</v>
      </c>
      <c r="H34" s="24"/>
      <c r="I34" s="19" t="s">
        <v>133</v>
      </c>
      <c r="J34" s="24" t="s">
        <v>29</v>
      </c>
      <c r="K34" s="25" t="s">
        <v>57</v>
      </c>
      <c r="L34" s="24" t="str">
        <f>IF(J34="Ya/Tidak",IF(K34="Ya",1,IF(K34="Tidak",0,"Blm Diisi")),IF(J34="A/B/C",IF(K34="A",1,IF(K34="B",0.5,IF(K34="C",0,"Blm Diisi"))),IF(J34="A/B/C/D",IF(K34="A",1,IF(K34="B",0.67,IF(K34="C",0.33,IF(K34="D",0,"Blm Diisi")))),IF(J34="A/B/C/D/E",IF(K34="A",1,IF(K34="B",0.75,IF(K34="C",0.5,IF(K34="D",0.25,IF(K34="E",0,"Blm Diisi"))))),IF(J34="%",IF(K34="","Blm Diisi",K34),IF(J34="Jumlah",IF(K34="","Blm Diisi",""),IF(J34="Rupiah",IF(K34="","Blm Diisi",""),IF(J34="","","-"))))))))</f>
        <v>0</v>
      </c>
      <c r="M34" s="24"/>
      <c r="O34" s="26"/>
      <c r="P34" s="26" t="s">
        <v>134</v>
      </c>
      <c r="Q34" s="31" t="s">
        <v>135</v>
      </c>
    </row>
    <row r="35" spans="1:17">
      <c r="B35" s="17"/>
      <c r="C35" s="17"/>
      <c r="D35" s="17">
        <v>3.0</v>
      </c>
      <c r="E35" s="17" t="s">
        <v>136</v>
      </c>
      <c r="F35" s="17"/>
      <c r="G35" s="17"/>
      <c r="H35" s="22">
        <v>5</v>
      </c>
      <c r="I35" s="17"/>
      <c r="J35" s="22"/>
      <c r="K35" s="22"/>
      <c r="L35" s="22" t="str">
        <f>SUM(L36,L40,L44,L51,L56,L58)</f>
        <v>0</v>
      </c>
      <c r="M35" s="22" t="str">
        <f>L35/H35</f>
        <v>0</v>
      </c>
      <c r="N35" s="1"/>
      <c r="O35" s="17"/>
      <c r="P35" s="17"/>
      <c r="Q35" s="29"/>
    </row>
    <row r="36" spans="1:17">
      <c r="B36" s="18"/>
      <c r="C36" s="18"/>
      <c r="D36" s="18"/>
      <c r="E36" s="18" t="s">
        <v>15</v>
      </c>
      <c r="F36" s="18" t="s">
        <v>137</v>
      </c>
      <c r="G36" s="18"/>
      <c r="H36" s="23">
        <v>0.25</v>
      </c>
      <c r="I36" s="18"/>
      <c r="J36" s="23"/>
      <c r="K36" s="23"/>
      <c r="L36" s="23" t="str">
        <f>AVERAGE(L37:L39)*H36</f>
        <v>0</v>
      </c>
      <c r="M36" s="23" t="str">
        <f>L36/H36</f>
        <v>0</v>
      </c>
      <c r="N36" s="1"/>
      <c r="O36" s="18"/>
      <c r="P36" s="18"/>
      <c r="Q36" s="30"/>
    </row>
    <row r="37" spans="1:17">
      <c r="A37" t="s">
        <v>17</v>
      </c>
      <c r="B37" s="19"/>
      <c r="C37" s="19"/>
      <c r="D37" s="19"/>
      <c r="E37" s="19"/>
      <c r="F37" s="19" t="s">
        <v>18</v>
      </c>
      <c r="G37" s="19" t="s">
        <v>138</v>
      </c>
      <c r="H37" s="24"/>
      <c r="I37" s="19" t="s">
        <v>139</v>
      </c>
      <c r="J37" s="24" t="s">
        <v>21</v>
      </c>
      <c r="K37" s="25" t="s">
        <v>22</v>
      </c>
      <c r="L37" s="24" t="str">
        <f>IF(J37="Ya/Tidak",IF(K37="Ya",1,IF(K37="Tidak",0,"Blm Diisi")),IF(J37="A/B/C",IF(K37="A",1,IF(K37="B",0.5,IF(K37="C",0,"Blm Diisi"))),IF(J37="A/B/C/D",IF(K37="A",1,IF(K37="B",0.67,IF(K37="C",0.33,IF(K37="D",0,"Blm Diisi")))),IF(J37="A/B/C/D/E",IF(K37="A",1,IF(K37="B",0.75,IF(K37="C",0.5,IF(K37="D",0.25,IF(K37="E",0,"Blm Diisi"))))),IF(J37="%",IF(K37="","Blm Diisi",K37),IF(J37="Jumlah",IF(K37="","Blm Diisi",""),IF(J37="Rupiah",IF(K37="","Blm Diisi",""),IF(J37="","","-"))))))))</f>
        <v>0</v>
      </c>
      <c r="M37" s="24"/>
      <c r="O37" s="26" t="s">
        <v>140</v>
      </c>
      <c r="P37" s="26" t="s">
        <v>141</v>
      </c>
      <c r="Q37" s="31" t="s">
        <v>142</v>
      </c>
    </row>
    <row r="38" spans="1:17">
      <c r="A38" t="s">
        <v>17</v>
      </c>
      <c r="B38" s="19"/>
      <c r="C38" s="19"/>
      <c r="D38" s="19"/>
      <c r="E38" s="19"/>
      <c r="F38" s="19" t="s">
        <v>26</v>
      </c>
      <c r="G38" s="19" t="s">
        <v>143</v>
      </c>
      <c r="H38" s="24"/>
      <c r="I38" s="19" t="s">
        <v>144</v>
      </c>
      <c r="J38" s="24" t="s">
        <v>56</v>
      </c>
      <c r="K38" s="25" t="s">
        <v>30</v>
      </c>
      <c r="L38" s="24" t="str">
        <f>IF(J38="Ya/Tidak",IF(K38="Ya",1,IF(K38="Tidak",0,"Blm Diisi")),IF(J38="A/B/C",IF(K38="A",1,IF(K38="B",0.5,IF(K38="C",0,"Blm Diisi"))),IF(J38="A/B/C/D",IF(K38="A",1,IF(K38="B",0.67,IF(K38="C",0.33,IF(K38="D",0,"Blm Diisi")))),IF(J38="A/B/C/D/E",IF(K38="A",1,IF(K38="B",0.75,IF(K38="C",0.5,IF(K38="D",0.25,IF(K38="E",0,"Blm Diisi"))))),IF(J38="%",IF(K38="","Blm Diisi",K38),IF(J38="Jumlah",IF(K38="","Blm Diisi",""),IF(J38="Rupiah",IF(K38="","Blm Diisi",""),IF(J38="","","-"))))))))</f>
        <v>0</v>
      </c>
      <c r="M38" s="24"/>
      <c r="O38" s="26" t="s">
        <v>145</v>
      </c>
      <c r="P38" s="26" t="s">
        <v>146</v>
      </c>
      <c r="Q38" s="31" t="s">
        <v>147</v>
      </c>
    </row>
    <row r="39" spans="1:17">
      <c r="A39" t="s">
        <v>17</v>
      </c>
      <c r="B39" s="19"/>
      <c r="C39" s="19"/>
      <c r="D39" s="19"/>
      <c r="E39" s="19"/>
      <c r="F39" s="19" t="s">
        <v>46</v>
      </c>
      <c r="G39" s="19" t="s">
        <v>148</v>
      </c>
      <c r="H39" s="24"/>
      <c r="I39" s="19" t="s">
        <v>149</v>
      </c>
      <c r="J39" s="24" t="s">
        <v>21</v>
      </c>
      <c r="K39" s="25" t="s">
        <v>22</v>
      </c>
      <c r="L39" s="24" t="str">
        <f>IF(J39="Ya/Tidak",IF(K39="Ya",1,IF(K39="Tidak",0,"Blm Diisi")),IF(J39="A/B/C",IF(K39="A",1,IF(K39="B",0.5,IF(K39="C",0,"Blm Diisi"))),IF(J39="A/B/C/D",IF(K39="A",1,IF(K39="B",0.67,IF(K39="C",0.33,IF(K39="D",0,"Blm Diisi")))),IF(J39="A/B/C/D/E",IF(K39="A",1,IF(K39="B",0.75,IF(K39="C",0.5,IF(K39="D",0.25,IF(K39="E",0,"Blm Diisi"))))),IF(J39="%",IF(K39="","Blm Diisi",K39),IF(J39="Jumlah",IF(K39="","Blm Diisi",""),IF(J39="Rupiah",IF(K39="","Blm Diisi",""),IF(J39="","","-"))))))))</f>
        <v>0</v>
      </c>
      <c r="M39" s="24"/>
      <c r="O39" s="26" t="s">
        <v>150</v>
      </c>
      <c r="P39" s="26" t="s">
        <v>151</v>
      </c>
      <c r="Q39" s="31" t="s">
        <v>152</v>
      </c>
    </row>
    <row r="40" spans="1:17">
      <c r="B40" s="18"/>
      <c r="C40" s="18"/>
      <c r="D40" s="18"/>
      <c r="E40" s="18" t="s">
        <v>34</v>
      </c>
      <c r="F40" s="18" t="s">
        <v>153</v>
      </c>
      <c r="G40" s="18"/>
      <c r="H40" s="23">
        <v>0.5</v>
      </c>
      <c r="I40" s="18"/>
      <c r="J40" s="23"/>
      <c r="K40" s="23"/>
      <c r="L40" s="23" t="str">
        <f>AVERAGE(L41:L43)*H40</f>
        <v>0</v>
      </c>
      <c r="M40" s="23" t="str">
        <f>L40/H40</f>
        <v>0</v>
      </c>
      <c r="N40" s="1"/>
      <c r="O40" s="18"/>
      <c r="P40" s="18"/>
      <c r="Q40" s="30"/>
    </row>
    <row r="41" spans="1:17">
      <c r="A41" t="s">
        <v>17</v>
      </c>
      <c r="B41" s="19"/>
      <c r="C41" s="19"/>
      <c r="D41" s="19"/>
      <c r="E41" s="19"/>
      <c r="F41" s="19" t="s">
        <v>18</v>
      </c>
      <c r="G41" s="19" t="s">
        <v>154</v>
      </c>
      <c r="H41" s="24"/>
      <c r="I41" s="19" t="s">
        <v>155</v>
      </c>
      <c r="J41" s="24" t="s">
        <v>21</v>
      </c>
      <c r="K41" s="25" t="s">
        <v>22</v>
      </c>
      <c r="L41" s="24" t="str">
        <f>IF(J41="Ya/Tidak",IF(K41="Ya",1,IF(K41="Tidak",0,"Blm Diisi")),IF(J41="A/B/C",IF(K41="A",1,IF(K41="B",0.5,IF(K41="C",0,"Blm Diisi"))),IF(J41="A/B/C/D",IF(K41="A",1,IF(K41="B",0.67,IF(K41="C",0.33,IF(K41="D",0,"Blm Diisi")))),IF(J41="A/B/C/D/E",IF(K41="A",1,IF(K41="B",0.75,IF(K41="C",0.5,IF(K41="D",0.25,IF(K41="E",0,"Blm Diisi"))))),IF(J41="%",IF(K41="","Blm Diisi",K41),IF(J41="Jumlah",IF(K41="","Blm Diisi",""),IF(J41="Rupiah",IF(K41="","Blm Diisi",""),IF(J41="","","-"))))))))</f>
        <v>0</v>
      </c>
      <c r="M41" s="24"/>
      <c r="O41" s="26" t="s">
        <v>156</v>
      </c>
      <c r="P41" s="26" t="s">
        <v>157</v>
      </c>
      <c r="Q41" s="31" t="s">
        <v>158</v>
      </c>
    </row>
    <row r="42" spans="1:17">
      <c r="A42" t="s">
        <v>17</v>
      </c>
      <c r="B42" s="19"/>
      <c r="C42" s="19"/>
      <c r="D42" s="19"/>
      <c r="E42" s="19"/>
      <c r="F42" s="19" t="s">
        <v>26</v>
      </c>
      <c r="G42" s="19" t="s">
        <v>159</v>
      </c>
      <c r="H42" s="24"/>
      <c r="I42" s="19" t="s">
        <v>160</v>
      </c>
      <c r="J42" s="24" t="s">
        <v>102</v>
      </c>
      <c r="K42" s="25" t="s">
        <v>30</v>
      </c>
      <c r="L42" s="24" t="str">
        <f>IF(J42="Ya/Tidak",IF(K42="Ya",1,IF(K42="Tidak",0,"Blm Diisi")),IF(J42="A/B/C",IF(K42="A",1,IF(K42="B",0.5,IF(K42="C",0,"Blm Diisi"))),IF(J42="A/B/C/D",IF(K42="A",1,IF(K42="B",0.67,IF(K42="C",0.33,IF(K42="D",0,"Blm Diisi")))),IF(J42="A/B/C/D/E",IF(K42="A",1,IF(K42="B",0.75,IF(K42="C",0.5,IF(K42="D",0.25,IF(K42="E",0,"Blm Diisi"))))),IF(J42="%",IF(K42="","Blm Diisi",K42),IF(J42="Jumlah",IF(K42="","Blm Diisi",""),IF(J42="Rupiah",IF(K42="","Blm Diisi",""),IF(J42="","","-"))))))))</f>
        <v>0</v>
      </c>
      <c r="M42" s="24"/>
      <c r="O42" s="26" t="s">
        <v>161</v>
      </c>
      <c r="P42" s="26"/>
      <c r="Q42" s="31"/>
    </row>
    <row r="43" spans="1:17">
      <c r="A43" t="s">
        <v>17</v>
      </c>
      <c r="B43" s="19"/>
      <c r="C43" s="19"/>
      <c r="D43" s="19"/>
      <c r="E43" s="19"/>
      <c r="F43" s="19" t="s">
        <v>46</v>
      </c>
      <c r="G43" s="19" t="s">
        <v>162</v>
      </c>
      <c r="H43" s="24"/>
      <c r="I43" s="19" t="s">
        <v>163</v>
      </c>
      <c r="J43" s="24" t="s">
        <v>21</v>
      </c>
      <c r="K43" s="25" t="s">
        <v>22</v>
      </c>
      <c r="L43" s="24" t="str">
        <f>IF(J43="Ya/Tidak",IF(K43="Ya",1,IF(K43="Tidak",0,"Blm Diisi")),IF(J43="A/B/C",IF(K43="A",1,IF(K43="B",0.5,IF(K43="C",0,"Blm Diisi"))),IF(J43="A/B/C/D",IF(K43="A",1,IF(K43="B",0.67,IF(K43="C",0.33,IF(K43="D",0,"Blm Diisi")))),IF(J43="A/B/C/D/E",IF(K43="A",1,IF(K43="B",0.75,IF(K43="C",0.5,IF(K43="D",0.25,IF(K43="E",0,"Blm Diisi"))))),IF(J43="%",IF(K43="","Blm Diisi",K43),IF(J43="Jumlah",IF(K43="","Blm Diisi",""),IF(J43="Rupiah",IF(K43="","Blm Diisi",""),IF(J43="","","-"))))))))</f>
        <v>0</v>
      </c>
      <c r="M43" s="24"/>
      <c r="O43" s="26" t="s">
        <v>164</v>
      </c>
      <c r="P43" s="26" t="s">
        <v>165</v>
      </c>
      <c r="Q43" s="31" t="s">
        <v>166</v>
      </c>
    </row>
    <row r="44" spans="1:17">
      <c r="B44" s="18"/>
      <c r="C44" s="18"/>
      <c r="D44" s="18"/>
      <c r="E44" s="18" t="s">
        <v>52</v>
      </c>
      <c r="F44" s="18" t="s">
        <v>167</v>
      </c>
      <c r="G44" s="18"/>
      <c r="H44" s="23">
        <v>1.25</v>
      </c>
      <c r="I44" s="18"/>
      <c r="J44" s="23"/>
      <c r="K44" s="23"/>
      <c r="L44" s="23" t="str">
        <f>AVERAGE(L45:L50)*H44</f>
        <v>0</v>
      </c>
      <c r="M44" s="23" t="str">
        <f>L44/H44</f>
        <v>0</v>
      </c>
      <c r="N44" s="1"/>
      <c r="O44" s="18"/>
      <c r="P44" s="18"/>
      <c r="Q44" s="30"/>
    </row>
    <row r="45" spans="1:17">
      <c r="A45" t="s">
        <v>17</v>
      </c>
      <c r="B45" s="19"/>
      <c r="C45" s="19"/>
      <c r="D45" s="19"/>
      <c r="E45" s="19"/>
      <c r="F45" s="19" t="s">
        <v>18</v>
      </c>
      <c r="G45" s="19" t="s">
        <v>168</v>
      </c>
      <c r="H45" s="24"/>
      <c r="I45" s="19" t="s">
        <v>169</v>
      </c>
      <c r="J45" s="24" t="s">
        <v>21</v>
      </c>
      <c r="K45" s="25" t="s">
        <v>22</v>
      </c>
      <c r="L45" s="24" t="str">
        <f>IF(J45="Ya/Tidak",IF(K45="Ya",1,IF(K45="Tidak",0,"Blm Diisi")),IF(J45="A/B/C",IF(K45="A",1,IF(K45="B",0.5,IF(K45="C",0,"Blm Diisi"))),IF(J45="A/B/C/D",IF(K45="A",1,IF(K45="B",0.67,IF(K45="C",0.33,IF(K45="D",0,"Blm Diisi")))),IF(J45="A/B/C/D/E",IF(K45="A",1,IF(K45="B",0.75,IF(K45="C",0.5,IF(K45="D",0.25,IF(K45="E",0,"Blm Diisi"))))),IF(J45="%",IF(K45="","Blm Diisi",K45),IF(J45="Jumlah",IF(K45="","Blm Diisi",""),IF(J45="Rupiah",IF(K45="","Blm Diisi",""),IF(J45="","","-"))))))))</f>
        <v>0</v>
      </c>
      <c r="M45" s="24"/>
      <c r="O45" s="26" t="s">
        <v>170</v>
      </c>
      <c r="P45" s="26" t="s">
        <v>171</v>
      </c>
      <c r="Q45" s="31" t="s">
        <v>172</v>
      </c>
    </row>
    <row r="46" spans="1:17">
      <c r="A46" t="s">
        <v>17</v>
      </c>
      <c r="B46" s="19"/>
      <c r="C46" s="19"/>
      <c r="D46" s="19"/>
      <c r="E46" s="19"/>
      <c r="F46" s="19" t="s">
        <v>26</v>
      </c>
      <c r="G46" s="19" t="s">
        <v>173</v>
      </c>
      <c r="H46" s="24"/>
      <c r="I46" s="19" t="s">
        <v>174</v>
      </c>
      <c r="J46" s="24" t="s">
        <v>56</v>
      </c>
      <c r="K46" s="25" t="s">
        <v>57</v>
      </c>
      <c r="L46" s="24" t="str">
        <f>IF(J46="Ya/Tidak",IF(K46="Ya",1,IF(K46="Tidak",0,"Blm Diisi")),IF(J46="A/B/C",IF(K46="A",1,IF(K46="B",0.5,IF(K46="C",0,"Blm Diisi"))),IF(J46="A/B/C/D",IF(K46="A",1,IF(K46="B",0.67,IF(K46="C",0.33,IF(K46="D",0,"Blm Diisi")))),IF(J46="A/B/C/D/E",IF(K46="A",1,IF(K46="B",0.75,IF(K46="C",0.5,IF(K46="D",0.25,IF(K46="E",0,"Blm Diisi"))))),IF(J46="%",IF(K46="","Blm Diisi",K46),IF(J46="Jumlah",IF(K46="","Blm Diisi",""),IF(J46="Rupiah",IF(K46="","Blm Diisi",""),IF(J46="","","-"))))))))</f>
        <v>0</v>
      </c>
      <c r="M46" s="24"/>
      <c r="O46" s="26" t="s">
        <v>175</v>
      </c>
      <c r="P46" s="26" t="s">
        <v>176</v>
      </c>
      <c r="Q46" s="31" t="s">
        <v>177</v>
      </c>
    </row>
    <row r="47" spans="1:17">
      <c r="A47" t="s">
        <v>17</v>
      </c>
      <c r="B47" s="19"/>
      <c r="C47" s="19"/>
      <c r="D47" s="19"/>
      <c r="E47" s="19"/>
      <c r="F47" s="19" t="s">
        <v>46</v>
      </c>
      <c r="G47" s="19" t="s">
        <v>178</v>
      </c>
      <c r="H47" s="24"/>
      <c r="I47" s="19" t="s">
        <v>179</v>
      </c>
      <c r="J47" s="24" t="s">
        <v>56</v>
      </c>
      <c r="K47" s="25" t="s">
        <v>30</v>
      </c>
      <c r="L47" s="24" t="str">
        <f>IF(J47="Ya/Tidak",IF(K47="Ya",1,IF(K47="Tidak",0,"Blm Diisi")),IF(J47="A/B/C",IF(K47="A",1,IF(K47="B",0.5,IF(K47="C",0,"Blm Diisi"))),IF(J47="A/B/C/D",IF(K47="A",1,IF(K47="B",0.67,IF(K47="C",0.33,IF(K47="D",0,"Blm Diisi")))),IF(J47="A/B/C/D/E",IF(K47="A",1,IF(K47="B",0.75,IF(K47="C",0.5,IF(K47="D",0.25,IF(K47="E",0,"Blm Diisi"))))),IF(J47="%",IF(K47="","Blm Diisi",K47),IF(J47="Jumlah",IF(K47="","Blm Diisi",""),IF(J47="Rupiah",IF(K47="","Blm Diisi",""),IF(J47="","","-"))))))))</f>
        <v>0</v>
      </c>
      <c r="M47" s="24"/>
      <c r="O47" s="26" t="s">
        <v>180</v>
      </c>
      <c r="P47" s="26"/>
      <c r="Q47" s="31"/>
    </row>
    <row r="48" spans="1:17">
      <c r="A48" t="s">
        <v>17</v>
      </c>
      <c r="B48" s="19"/>
      <c r="C48" s="19"/>
      <c r="D48" s="19"/>
      <c r="E48" s="19"/>
      <c r="F48" s="19" t="s">
        <v>88</v>
      </c>
      <c r="G48" s="19" t="s">
        <v>181</v>
      </c>
      <c r="H48" s="24"/>
      <c r="I48" s="19" t="s">
        <v>182</v>
      </c>
      <c r="J48" s="24" t="s">
        <v>56</v>
      </c>
      <c r="K48" s="25" t="s">
        <v>30</v>
      </c>
      <c r="L48" s="24" t="str">
        <f>IF(J48="Ya/Tidak",IF(K48="Ya",1,IF(K48="Tidak",0,"Blm Diisi")),IF(J48="A/B/C",IF(K48="A",1,IF(K48="B",0.5,IF(K48="C",0,"Blm Diisi"))),IF(J48="A/B/C/D",IF(K48="A",1,IF(K48="B",0.67,IF(K48="C",0.33,IF(K48="D",0,"Blm Diisi")))),IF(J48="A/B/C/D/E",IF(K48="A",1,IF(K48="B",0.75,IF(K48="C",0.5,IF(K48="D",0.25,IF(K48="E",0,"Blm Diisi"))))),IF(J48="%",IF(K48="","Blm Diisi",K48),IF(J48="Jumlah",IF(K48="","Blm Diisi",""),IF(J48="Rupiah",IF(K48="","Blm Diisi",""),IF(J48="","","-"))))))))</f>
        <v>0</v>
      </c>
      <c r="M48" s="24"/>
      <c r="O48" s="26" t="s">
        <v>183</v>
      </c>
      <c r="P48" s="26" t="s">
        <v>184</v>
      </c>
      <c r="Q48" s="31" t="s">
        <v>185</v>
      </c>
    </row>
    <row r="49" spans="1:17">
      <c r="A49" t="s">
        <v>17</v>
      </c>
      <c r="B49" s="19"/>
      <c r="C49" s="19"/>
      <c r="D49" s="19"/>
      <c r="E49" s="19"/>
      <c r="F49" s="19" t="s">
        <v>186</v>
      </c>
      <c r="G49" s="19" t="s">
        <v>187</v>
      </c>
      <c r="H49" s="24"/>
      <c r="I49" s="19" t="s">
        <v>188</v>
      </c>
      <c r="J49" s="24" t="s">
        <v>56</v>
      </c>
      <c r="K49" s="25" t="s">
        <v>30</v>
      </c>
      <c r="L49" s="24" t="str">
        <f>IF(J49="Ya/Tidak",IF(K49="Ya",1,IF(K49="Tidak",0,"Blm Diisi")),IF(J49="A/B/C",IF(K49="A",1,IF(K49="B",0.5,IF(K49="C",0,"Blm Diisi"))),IF(J49="A/B/C/D",IF(K49="A",1,IF(K49="B",0.67,IF(K49="C",0.33,IF(K49="D",0,"Blm Diisi")))),IF(J49="A/B/C/D/E",IF(K49="A",1,IF(K49="B",0.75,IF(K49="C",0.5,IF(K49="D",0.25,IF(K49="E",0,"Blm Diisi"))))),IF(J49="%",IF(K49="","Blm Diisi",K49),IF(J49="Jumlah",IF(K49="","Blm Diisi",""),IF(J49="Rupiah",IF(K49="","Blm Diisi",""),IF(J49="","","-"))))))))</f>
        <v>0</v>
      </c>
      <c r="M49" s="24"/>
      <c r="O49" s="26" t="s">
        <v>189</v>
      </c>
      <c r="P49" s="26" t="s">
        <v>190</v>
      </c>
      <c r="Q49" s="31" t="s">
        <v>191</v>
      </c>
    </row>
    <row r="50" spans="1:17">
      <c r="A50" t="s">
        <v>17</v>
      </c>
      <c r="B50" s="19"/>
      <c r="C50" s="19"/>
      <c r="D50" s="19"/>
      <c r="E50" s="19"/>
      <c r="F50" s="19" t="s">
        <v>192</v>
      </c>
      <c r="G50" s="19" t="s">
        <v>193</v>
      </c>
      <c r="H50" s="24"/>
      <c r="I50" s="19" t="s">
        <v>194</v>
      </c>
      <c r="J50" s="24" t="s">
        <v>29</v>
      </c>
      <c r="K50" s="25" t="s">
        <v>57</v>
      </c>
      <c r="L50" s="24" t="str">
        <f>IF(J50="Ya/Tidak",IF(K50="Ya",1,IF(K50="Tidak",0,"Blm Diisi")),IF(J50="A/B/C",IF(K50="A",1,IF(K50="B",0.5,IF(K50="C",0,"Blm Diisi"))),IF(J50="A/B/C/D",IF(K50="A",1,IF(K50="B",0.67,IF(K50="C",0.33,IF(K50="D",0,"Blm Diisi")))),IF(J50="A/B/C/D/E",IF(K50="A",1,IF(K50="B",0.75,IF(K50="C",0.5,IF(K50="D",0.25,IF(K50="E",0,"Blm Diisi"))))),IF(J50="%",IF(K50="","Blm Diisi",K50),IF(J50="Jumlah",IF(K50="","Blm Diisi",""),IF(J50="Rupiah",IF(K50="","Blm Diisi",""),IF(J50="","","-"))))))))</f>
        <v>0</v>
      </c>
      <c r="M50" s="24"/>
      <c r="O50" s="26" t="s">
        <v>195</v>
      </c>
      <c r="P50" s="26" t="s">
        <v>196</v>
      </c>
      <c r="Q50" s="31" t="s">
        <v>197</v>
      </c>
    </row>
    <row r="51" spans="1:17">
      <c r="B51" s="18"/>
      <c r="C51" s="18"/>
      <c r="D51" s="18"/>
      <c r="E51" s="18" t="s">
        <v>71</v>
      </c>
      <c r="F51" s="18" t="s">
        <v>198</v>
      </c>
      <c r="G51" s="18"/>
      <c r="H51" s="23">
        <v>2</v>
      </c>
      <c r="I51" s="18" t="s">
        <v>199</v>
      </c>
      <c r="J51" s="23"/>
      <c r="K51" s="23"/>
      <c r="L51" s="23" t="str">
        <f>AVERAGE(L52:L55)*H51</f>
        <v>0</v>
      </c>
      <c r="M51" s="23" t="str">
        <f>L51/H51</f>
        <v>0</v>
      </c>
      <c r="N51" s="1"/>
      <c r="O51" s="18"/>
      <c r="P51" s="18"/>
      <c r="Q51" s="30"/>
    </row>
    <row r="52" spans="1:17">
      <c r="A52" t="s">
        <v>17</v>
      </c>
      <c r="B52" s="19"/>
      <c r="C52" s="19"/>
      <c r="D52" s="19"/>
      <c r="E52" s="19"/>
      <c r="F52" s="19" t="s">
        <v>18</v>
      </c>
      <c r="G52" s="19" t="s">
        <v>200</v>
      </c>
      <c r="H52" s="24"/>
      <c r="I52" s="19" t="s">
        <v>201</v>
      </c>
      <c r="J52" s="24" t="s">
        <v>56</v>
      </c>
      <c r="K52" s="25" t="s">
        <v>30</v>
      </c>
      <c r="L52" s="24" t="str">
        <f>IF(J52="Ya/Tidak",IF(K52="Ya",1,IF(K52="Tidak",0,"Blm Diisi")),IF(J52="A/B/C",IF(K52="A",1,IF(K52="B",0.5,IF(K52="C",0,"Blm Diisi"))),IF(J52="A/B/C/D",IF(K52="A",1,IF(K52="B",0.67,IF(K52="C",0.33,IF(K52="D",0,"Blm Diisi")))),IF(J52="A/B/C/D/E",IF(K52="A",1,IF(K52="B",0.75,IF(K52="C",0.5,IF(K52="D",0.25,IF(K52="E",0,"Blm Diisi"))))),IF(J52="%",IF(K52="","Blm Diisi",K52),IF(J52="Jumlah",IF(K52="","Blm Diisi",""),IF(J52="Rupiah",IF(K52="","Blm Diisi",""),IF(J52="","","-"))))))))</f>
        <v>0</v>
      </c>
      <c r="M52" s="24"/>
      <c r="O52" s="26" t="s">
        <v>202</v>
      </c>
      <c r="P52" s="26" t="s">
        <v>203</v>
      </c>
      <c r="Q52" s="31" t="s">
        <v>204</v>
      </c>
    </row>
    <row r="53" spans="1:17">
      <c r="A53" t="s">
        <v>17</v>
      </c>
      <c r="B53" s="19"/>
      <c r="C53" s="19"/>
      <c r="D53" s="19"/>
      <c r="E53" s="19"/>
      <c r="F53" s="19" t="s">
        <v>26</v>
      </c>
      <c r="G53" s="19" t="s">
        <v>205</v>
      </c>
      <c r="H53" s="24"/>
      <c r="I53" s="19" t="s">
        <v>206</v>
      </c>
      <c r="J53" s="24" t="s">
        <v>56</v>
      </c>
      <c r="K53" s="25" t="s">
        <v>30</v>
      </c>
      <c r="L53" s="24" t="str">
        <f>IF(J53="Ya/Tidak",IF(K53="Ya",1,IF(K53="Tidak",0,"Blm Diisi")),IF(J53="A/B/C",IF(K53="A",1,IF(K53="B",0.5,IF(K53="C",0,"Blm Diisi"))),IF(J53="A/B/C/D",IF(K53="A",1,IF(K53="B",0.67,IF(K53="C",0.33,IF(K53="D",0,"Blm Diisi")))),IF(J53="A/B/C/D/E",IF(K53="A",1,IF(K53="B",0.75,IF(K53="C",0.5,IF(K53="D",0.25,IF(K53="E",0,"Blm Diisi"))))),IF(J53="%",IF(K53="","Blm Diisi",K53),IF(J53="Jumlah",IF(K53="","Blm Diisi",""),IF(J53="Rupiah",IF(K53="","Blm Diisi",""),IF(J53="","","-"))))))))</f>
        <v>0</v>
      </c>
      <c r="M53" s="24"/>
      <c r="O53" s="26" t="s">
        <v>202</v>
      </c>
      <c r="P53" s="26" t="s">
        <v>203</v>
      </c>
      <c r="Q53" s="31" t="s">
        <v>207</v>
      </c>
    </row>
    <row r="54" spans="1:17">
      <c r="A54" t="s">
        <v>17</v>
      </c>
      <c r="B54" s="19"/>
      <c r="C54" s="19"/>
      <c r="D54" s="19"/>
      <c r="E54" s="19"/>
      <c r="F54" s="19" t="s">
        <v>46</v>
      </c>
      <c r="G54" s="19" t="s">
        <v>208</v>
      </c>
      <c r="H54" s="24"/>
      <c r="I54" s="19" t="s">
        <v>209</v>
      </c>
      <c r="J54" s="24" t="s">
        <v>102</v>
      </c>
      <c r="K54" s="25" t="s">
        <v>30</v>
      </c>
      <c r="L54" s="24" t="str">
        <f>IF(J54="Ya/Tidak",IF(K54="Ya",1,IF(K54="Tidak",0,"Blm Diisi")),IF(J54="A/B/C",IF(K54="A",1,IF(K54="B",0.5,IF(K54="C",0,"Blm Diisi"))),IF(J54="A/B/C/D",IF(K54="A",1,IF(K54="B",0.67,IF(K54="C",0.33,IF(K54="D",0,"Blm Diisi")))),IF(J54="A/B/C/D/E",IF(K54="A",1,IF(K54="B",0.75,IF(K54="C",0.5,IF(K54="D",0.25,IF(K54="E",0,"Blm Diisi"))))),IF(J54="%",IF(K54="","Blm Diisi",K54),IF(J54="Jumlah",IF(K54="","Blm Diisi",""),IF(J54="Rupiah",IF(K54="","Blm Diisi",""),IF(J54="","","-"))))))))</f>
        <v>0</v>
      </c>
      <c r="M54" s="24"/>
      <c r="O54" s="26" t="s">
        <v>210</v>
      </c>
      <c r="P54" s="26" t="s">
        <v>211</v>
      </c>
      <c r="Q54" s="31" t="s">
        <v>212</v>
      </c>
    </row>
    <row r="55" spans="1:17">
      <c r="A55" t="s">
        <v>17</v>
      </c>
      <c r="B55" s="19"/>
      <c r="C55" s="19"/>
      <c r="D55" s="19"/>
      <c r="E55" s="19"/>
      <c r="F55" s="19" t="s">
        <v>88</v>
      </c>
      <c r="G55" s="19" t="s">
        <v>213</v>
      </c>
      <c r="H55" s="24"/>
      <c r="I55" s="19" t="s">
        <v>214</v>
      </c>
      <c r="J55" s="24" t="s">
        <v>21</v>
      </c>
      <c r="K55" s="25" t="s">
        <v>22</v>
      </c>
      <c r="L55" s="24" t="str">
        <f>IF(J55="Ya/Tidak",IF(K55="Ya",1,IF(K55="Tidak",0,"Blm Diisi")),IF(J55="A/B/C",IF(K55="A",1,IF(K55="B",0.5,IF(K55="C",0,"Blm Diisi"))),IF(J55="A/B/C/D",IF(K55="A",1,IF(K55="B",0.67,IF(K55="C",0.33,IF(K55="D",0,"Blm Diisi")))),IF(J55="A/B/C/D/E",IF(K55="A",1,IF(K55="B",0.75,IF(K55="C",0.5,IF(K55="D",0.25,IF(K55="E",0,"Blm Diisi"))))),IF(J55="%",IF(K55="","Blm Diisi",K55),IF(J55="Jumlah",IF(K55="","Blm Diisi",""),IF(J55="Rupiah",IF(K55="","Blm Diisi",""),IF(J55="","","-"))))))))</f>
        <v>0</v>
      </c>
      <c r="M55" s="24"/>
      <c r="O55" s="26" t="s">
        <v>215</v>
      </c>
      <c r="P55" s="26" t="s">
        <v>216</v>
      </c>
      <c r="Q55" s="31" t="s">
        <v>217</v>
      </c>
    </row>
    <row r="56" spans="1:17">
      <c r="B56" s="18"/>
      <c r="C56" s="18"/>
      <c r="D56" s="18"/>
      <c r="E56" s="18" t="s">
        <v>218</v>
      </c>
      <c r="F56" s="18" t="s">
        <v>219</v>
      </c>
      <c r="G56" s="18"/>
      <c r="H56" s="23">
        <v>0.75</v>
      </c>
      <c r="I56" s="18"/>
      <c r="J56" s="23"/>
      <c r="K56" s="23"/>
      <c r="L56" s="23" t="str">
        <f>AVERAGE(L57)*H56</f>
        <v>0</v>
      </c>
      <c r="M56" s="23" t="str">
        <f>L56/H56</f>
        <v>0</v>
      </c>
      <c r="N56" s="1"/>
      <c r="O56" s="18"/>
      <c r="P56" s="18"/>
      <c r="Q56" s="30"/>
    </row>
    <row r="57" spans="1:17">
      <c r="A57" t="s">
        <v>17</v>
      </c>
      <c r="B57" s="19"/>
      <c r="C57" s="19"/>
      <c r="D57" s="19"/>
      <c r="E57" s="19"/>
      <c r="F57" s="19" t="s">
        <v>18</v>
      </c>
      <c r="G57" s="19" t="s">
        <v>220</v>
      </c>
      <c r="H57" s="24"/>
      <c r="I57" s="19" t="s">
        <v>221</v>
      </c>
      <c r="J57" s="24" t="s">
        <v>56</v>
      </c>
      <c r="K57" s="25" t="s">
        <v>57</v>
      </c>
      <c r="L57" s="24" t="str">
        <f>IF(J57="Ya/Tidak",IF(K57="Ya",1,IF(K57="Tidak",0,"Blm Diisi")),IF(J57="A/B/C",IF(K57="A",1,IF(K57="B",0.5,IF(K57="C",0,"Blm Diisi"))),IF(J57="A/B/C/D",IF(K57="A",1,IF(K57="B",0.67,IF(K57="C",0.33,IF(K57="D",0,"Blm Diisi")))),IF(J57="A/B/C/D/E",IF(K57="A",1,IF(K57="B",0.75,IF(K57="C",0.5,IF(K57="D",0.25,IF(K57="E",0,"Blm Diisi"))))),IF(J57="%",IF(K57="","Blm Diisi",K57),IF(J57="Jumlah",IF(K57="","Blm Diisi",""),IF(J57="Rupiah",IF(K57="","Blm Diisi",""),IF(J57="","","-"))))))))</f>
        <v>0</v>
      </c>
      <c r="M57" s="24"/>
      <c r="O57" s="26" t="s">
        <v>222</v>
      </c>
      <c r="P57" s="26" t="s">
        <v>223</v>
      </c>
      <c r="Q57" s="31" t="s">
        <v>224</v>
      </c>
    </row>
    <row r="58" spans="1:17">
      <c r="B58" s="18"/>
      <c r="C58" s="18"/>
      <c r="D58" s="18"/>
      <c r="E58" s="18" t="s">
        <v>225</v>
      </c>
      <c r="F58" s="18" t="s">
        <v>226</v>
      </c>
      <c r="G58" s="18"/>
      <c r="H58" s="23">
        <v>0.25</v>
      </c>
      <c r="I58" s="18"/>
      <c r="J58" s="23"/>
      <c r="K58" s="23"/>
      <c r="L58" s="23" t="str">
        <f>AVERAGE(L59)*H58</f>
        <v>0</v>
      </c>
      <c r="M58" s="23" t="str">
        <f>L58/H58</f>
        <v>0</v>
      </c>
      <c r="N58" s="1"/>
      <c r="O58" s="18"/>
      <c r="P58" s="18"/>
      <c r="Q58" s="30"/>
    </row>
    <row r="59" spans="1:17">
      <c r="A59" t="s">
        <v>17</v>
      </c>
      <c r="B59" s="19"/>
      <c r="C59" s="19"/>
      <c r="D59" s="19"/>
      <c r="E59" s="19"/>
      <c r="F59" s="19" t="s">
        <v>18</v>
      </c>
      <c r="G59" s="19" t="s">
        <v>227</v>
      </c>
      <c r="H59" s="24"/>
      <c r="I59" s="19" t="s">
        <v>228</v>
      </c>
      <c r="J59" s="24" t="s">
        <v>29</v>
      </c>
      <c r="K59" s="25" t="s">
        <v>30</v>
      </c>
      <c r="L59" s="24" t="str">
        <f>IF(J59="Ya/Tidak",IF(K59="Ya",1,IF(K59="Tidak",0,"Blm Diisi")),IF(J59="A/B/C",IF(K59="A",1,IF(K59="B",0.5,IF(K59="C",0,"Blm Diisi"))),IF(J59="A/B/C/D",IF(K59="A",1,IF(K59="B",0.67,IF(K59="C",0.33,IF(K59="D",0,"Blm Diisi")))),IF(J59="A/B/C/D/E",IF(K59="A",1,IF(K59="B",0.75,IF(K59="C",0.5,IF(K59="D",0.25,IF(K59="E",0,"Blm Diisi"))))),IF(J59="%",IF(K59="","Blm Diisi",K59),IF(J59="Jumlah",IF(K59="","Blm Diisi",""),IF(J59="Rupiah",IF(K59="","Blm Diisi",""),IF(J59="","","-"))))))))</f>
        <v>0</v>
      </c>
      <c r="M59" s="24"/>
      <c r="O59" s="26" t="s">
        <v>229</v>
      </c>
      <c r="P59" s="26" t="s">
        <v>230</v>
      </c>
      <c r="Q59" s="31" t="s">
        <v>231</v>
      </c>
    </row>
    <row r="60" spans="1:17">
      <c r="B60" s="17"/>
      <c r="C60" s="17"/>
      <c r="D60" s="17">
        <v>4.0</v>
      </c>
      <c r="E60" s="17" t="s">
        <v>232</v>
      </c>
      <c r="F60" s="17"/>
      <c r="G60" s="17"/>
      <c r="H60" s="22">
        <v>5</v>
      </c>
      <c r="I60" s="17"/>
      <c r="J60" s="22"/>
      <c r="K60" s="22"/>
      <c r="L60" s="22" t="str">
        <f>SUM(L61,L65)</f>
        <v>0</v>
      </c>
      <c r="M60" s="22" t="str">
        <f>L60/H60</f>
        <v>0</v>
      </c>
      <c r="N60" s="1"/>
      <c r="O60" s="17"/>
      <c r="P60" s="17"/>
      <c r="Q60" s="29"/>
    </row>
    <row r="61" spans="1:17">
      <c r="B61" s="18"/>
      <c r="C61" s="18"/>
      <c r="D61" s="18"/>
      <c r="E61" s="18" t="s">
        <v>15</v>
      </c>
      <c r="F61" s="18" t="s">
        <v>233</v>
      </c>
      <c r="G61" s="18"/>
      <c r="H61" s="23">
        <v>2.5</v>
      </c>
      <c r="I61" s="18"/>
      <c r="J61" s="23"/>
      <c r="K61" s="23"/>
      <c r="L61" s="23" t="str">
        <f>AVERAGE(L62:L64)*H61</f>
        <v>0</v>
      </c>
      <c r="M61" s="23" t="str">
        <f>L61/H61</f>
        <v>0</v>
      </c>
      <c r="N61" s="1"/>
      <c r="O61" s="18"/>
      <c r="P61" s="18"/>
      <c r="Q61" s="30"/>
    </row>
    <row r="62" spans="1:17">
      <c r="A62" t="s">
        <v>17</v>
      </c>
      <c r="B62" s="19"/>
      <c r="C62" s="19"/>
      <c r="D62" s="19"/>
      <c r="E62" s="19"/>
      <c r="F62" s="19" t="s">
        <v>18</v>
      </c>
      <c r="G62" s="19" t="s">
        <v>234</v>
      </c>
      <c r="H62" s="24"/>
      <c r="I62" s="19" t="s">
        <v>235</v>
      </c>
      <c r="J62" s="24" t="s">
        <v>29</v>
      </c>
      <c r="K62" s="25" t="s">
        <v>30</v>
      </c>
      <c r="L62" s="24" t="str">
        <f>IF(J62="Ya/Tidak",IF(K62="Ya",1,IF(K62="Tidak",0,"Blm Diisi")),IF(J62="A/B/C",IF(K62="A",1,IF(K62="B",0.5,IF(K62="C",0,"Blm Diisi"))),IF(J62="A/B/C/D",IF(K62="A",1,IF(K62="B",0.67,IF(K62="C",0.33,IF(K62="D",0,"Blm Diisi")))),IF(J62="A/B/C/D/E",IF(K62="A",1,IF(K62="B",0.75,IF(K62="C",0.5,IF(K62="D",0.25,IF(K62="E",0,"Blm Diisi"))))),IF(J62="%",IF(K62="","Blm Diisi",K62),IF(J62="Jumlah",IF(K62="","Blm Diisi",""),IF(J62="Rupiah",IF(K62="","Blm Diisi",""),IF(J62="","","-"))))))))</f>
        <v>0</v>
      </c>
      <c r="M62" s="24"/>
      <c r="O62" s="26" t="s">
        <v>236</v>
      </c>
      <c r="P62" s="26" t="s">
        <v>237</v>
      </c>
      <c r="Q62" s="31" t="s">
        <v>238</v>
      </c>
    </row>
    <row r="63" spans="1:17">
      <c r="A63" t="s">
        <v>17</v>
      </c>
      <c r="B63" s="19"/>
      <c r="C63" s="19"/>
      <c r="D63" s="19"/>
      <c r="E63" s="19"/>
      <c r="F63" s="19" t="s">
        <v>26</v>
      </c>
      <c r="G63" s="19" t="s">
        <v>239</v>
      </c>
      <c r="H63" s="24"/>
      <c r="I63" s="19" t="s">
        <v>240</v>
      </c>
      <c r="J63" s="24" t="s">
        <v>29</v>
      </c>
      <c r="K63" s="25" t="s">
        <v>30</v>
      </c>
      <c r="L63" s="24" t="str">
        <f>IF(J63="Ya/Tidak",IF(K63="Ya",1,IF(K63="Tidak",0,"Blm Diisi")),IF(J63="A/B/C",IF(K63="A",1,IF(K63="B",0.5,IF(K63="C",0,"Blm Diisi"))),IF(J63="A/B/C/D",IF(K63="A",1,IF(K63="B",0.67,IF(K63="C",0.33,IF(K63="D",0,"Blm Diisi")))),IF(J63="A/B/C/D/E",IF(K63="A",1,IF(K63="B",0.75,IF(K63="C",0.5,IF(K63="D",0.25,IF(K63="E",0,"Blm Diisi"))))),IF(J63="%",IF(K63="","Blm Diisi",K63),IF(J63="Jumlah",IF(K63="","Blm Diisi",""),IF(J63="Rupiah",IF(K63="","Blm Diisi",""),IF(J63="","","-"))))))))</f>
        <v>0</v>
      </c>
      <c r="M63" s="24"/>
      <c r="O63" s="26" t="s">
        <v>241</v>
      </c>
      <c r="P63" s="26" t="s">
        <v>242</v>
      </c>
      <c r="Q63" s="31" t="s">
        <v>243</v>
      </c>
    </row>
    <row r="64" spans="1:17">
      <c r="A64" t="s">
        <v>17</v>
      </c>
      <c r="B64" s="19"/>
      <c r="C64" s="19"/>
      <c r="D64" s="19"/>
      <c r="E64" s="19"/>
      <c r="F64" s="19" t="s">
        <v>46</v>
      </c>
      <c r="G64" s="19" t="s">
        <v>244</v>
      </c>
      <c r="H64" s="24"/>
      <c r="I64" s="19" t="s">
        <v>245</v>
      </c>
      <c r="J64" s="24" t="s">
        <v>56</v>
      </c>
      <c r="K64" s="25" t="s">
        <v>30</v>
      </c>
      <c r="L64" s="24" t="str">
        <f>IF(J64="Ya/Tidak",IF(K64="Ya",1,IF(K64="Tidak",0,"Blm Diisi")),IF(J64="A/B/C",IF(K64="A",1,IF(K64="B",0.5,IF(K64="C",0,"Blm Diisi"))),IF(J64="A/B/C/D",IF(K64="A",1,IF(K64="B",0.67,IF(K64="C",0.33,IF(K64="D",0,"Blm Diisi")))),IF(J64="A/B/C/D/E",IF(K64="A",1,IF(K64="B",0.75,IF(K64="C",0.5,IF(K64="D",0.25,IF(K64="E",0,"Blm Diisi"))))),IF(J64="%",IF(K64="","Blm Diisi",K64),IF(J64="Jumlah",IF(K64="","Blm Diisi",""),IF(J64="Rupiah",IF(K64="","Blm Diisi",""),IF(J64="","","-"))))))))</f>
        <v>0</v>
      </c>
      <c r="M64" s="24"/>
      <c r="O64" s="26" t="s">
        <v>246</v>
      </c>
      <c r="P64" s="26" t="s">
        <v>247</v>
      </c>
      <c r="Q64" s="31" t="s">
        <v>248</v>
      </c>
    </row>
    <row r="65" spans="1:17">
      <c r="B65" s="18"/>
      <c r="C65" s="18"/>
      <c r="D65" s="18"/>
      <c r="E65" s="18" t="s">
        <v>34</v>
      </c>
      <c r="F65" s="18" t="s">
        <v>249</v>
      </c>
      <c r="G65" s="18"/>
      <c r="H65" s="23">
        <v>2.5</v>
      </c>
      <c r="I65" s="18"/>
      <c r="J65" s="23"/>
      <c r="K65" s="23"/>
      <c r="L65" s="23" t="str">
        <f>AVERAGE(L66:L73)*H65</f>
        <v>0</v>
      </c>
      <c r="M65" s="23" t="str">
        <f>L65/H65</f>
        <v>0</v>
      </c>
      <c r="N65" s="1"/>
      <c r="O65" s="18"/>
      <c r="P65" s="18"/>
      <c r="Q65" s="30"/>
    </row>
    <row r="66" spans="1:17">
      <c r="A66" t="s">
        <v>17</v>
      </c>
      <c r="B66" s="19"/>
      <c r="C66" s="19"/>
      <c r="D66" s="19"/>
      <c r="E66" s="19"/>
      <c r="F66" s="19" t="s">
        <v>18</v>
      </c>
      <c r="G66" s="19" t="s">
        <v>250</v>
      </c>
      <c r="H66" s="24"/>
      <c r="I66" s="19" t="s">
        <v>251</v>
      </c>
      <c r="J66" s="24" t="s">
        <v>21</v>
      </c>
      <c r="K66" s="25" t="s">
        <v>22</v>
      </c>
      <c r="L66" s="24" t="str">
        <f>IF(J66="Ya/Tidak",IF(K66="Ya",1,IF(K66="Tidak",0,"Blm Diisi")),IF(J66="A/B/C",IF(K66="A",1,IF(K66="B",0.5,IF(K66="C",0,"Blm Diisi"))),IF(J66="A/B/C/D",IF(K66="A",1,IF(K66="B",0.67,IF(K66="C",0.33,IF(K66="D",0,"Blm Diisi")))),IF(J66="A/B/C/D/E",IF(K66="A",1,IF(K66="B",0.75,IF(K66="C",0.5,IF(K66="D",0.25,IF(K66="E",0,"Blm Diisi"))))),IF(J66="%",IF(K66="","Blm Diisi",K66),IF(J66="Jumlah",IF(K66="","Blm Diisi",""),IF(J66="Rupiah",IF(K66="","Blm Diisi",""),IF(J66="","","-"))))))))</f>
        <v>0</v>
      </c>
      <c r="M66" s="24"/>
      <c r="O66" s="26" t="s">
        <v>252</v>
      </c>
      <c r="P66" s="26" t="s">
        <v>253</v>
      </c>
      <c r="Q66" s="31" t="s">
        <v>254</v>
      </c>
    </row>
    <row r="67" spans="1:17">
      <c r="A67" t="s">
        <v>17</v>
      </c>
      <c r="B67" s="19"/>
      <c r="C67" s="19"/>
      <c r="D67" s="19"/>
      <c r="E67" s="19"/>
      <c r="F67" s="19" t="s">
        <v>26</v>
      </c>
      <c r="G67" s="19" t="s">
        <v>255</v>
      </c>
      <c r="H67" s="24"/>
      <c r="I67" s="19" t="s">
        <v>256</v>
      </c>
      <c r="J67" s="24" t="s">
        <v>21</v>
      </c>
      <c r="K67" s="25" t="s">
        <v>22</v>
      </c>
      <c r="L67" s="24" t="str">
        <f>IF(J67="Ya/Tidak",IF(K67="Ya",1,IF(K67="Tidak",0,"Blm Diisi")),IF(J67="A/B/C",IF(K67="A",1,IF(K67="B",0.5,IF(K67="C",0,"Blm Diisi"))),IF(J67="A/B/C/D",IF(K67="A",1,IF(K67="B",0.67,IF(K67="C",0.33,IF(K67="D",0,"Blm Diisi")))),IF(J67="A/B/C/D/E",IF(K67="A",1,IF(K67="B",0.75,IF(K67="C",0.5,IF(K67="D",0.25,IF(K67="E",0,"Blm Diisi"))))),IF(J67="%",IF(K67="","Blm Diisi",K67),IF(J67="Jumlah",IF(K67="","Blm Diisi",""),IF(J67="Rupiah",IF(K67="","Blm Diisi",""),IF(J67="","","-"))))))))</f>
        <v>0</v>
      </c>
      <c r="M67" s="24"/>
      <c r="O67" s="26" t="s">
        <v>257</v>
      </c>
      <c r="P67" s="26" t="s">
        <v>258</v>
      </c>
      <c r="Q67" s="31" t="s">
        <v>259</v>
      </c>
    </row>
    <row r="68" spans="1:17">
      <c r="A68" t="s">
        <v>17</v>
      </c>
      <c r="B68" s="19"/>
      <c r="C68" s="19"/>
      <c r="D68" s="19"/>
      <c r="E68" s="19"/>
      <c r="F68" s="19" t="s">
        <v>46</v>
      </c>
      <c r="G68" s="19" t="s">
        <v>260</v>
      </c>
      <c r="H68" s="24"/>
      <c r="I68" s="19" t="s">
        <v>261</v>
      </c>
      <c r="J68" s="24" t="s">
        <v>21</v>
      </c>
      <c r="K68" s="25" t="s">
        <v>22</v>
      </c>
      <c r="L68" s="24" t="str">
        <f>IF(J68="Ya/Tidak",IF(K68="Ya",1,IF(K68="Tidak",0,"Blm Diisi")),IF(J68="A/B/C",IF(K68="A",1,IF(K68="B",0.5,IF(K68="C",0,"Blm Diisi"))),IF(J68="A/B/C/D",IF(K68="A",1,IF(K68="B",0.67,IF(K68="C",0.33,IF(K68="D",0,"Blm Diisi")))),IF(J68="A/B/C/D/E",IF(K68="A",1,IF(K68="B",0.75,IF(K68="C",0.5,IF(K68="D",0.25,IF(K68="E",0,"Blm Diisi"))))),IF(J68="%",IF(K68="","Blm Diisi",K68),IF(J68="Jumlah",IF(K68="","Blm Diisi",""),IF(J68="Rupiah",IF(K68="","Blm Diisi",""),IF(J68="","","-"))))))))</f>
        <v>0</v>
      </c>
      <c r="M68" s="24"/>
      <c r="O68" s="26" t="s">
        <v>262</v>
      </c>
      <c r="P68" s="26" t="s">
        <v>263</v>
      </c>
      <c r="Q68" s="31" t="s">
        <v>264</v>
      </c>
    </row>
    <row r="69" spans="1:17">
      <c r="A69" t="s">
        <v>17</v>
      </c>
      <c r="B69" s="19"/>
      <c r="C69" s="19"/>
      <c r="D69" s="19"/>
      <c r="E69" s="19"/>
      <c r="F69" s="19" t="s">
        <v>88</v>
      </c>
      <c r="G69" s="19" t="s">
        <v>265</v>
      </c>
      <c r="H69" s="24"/>
      <c r="I69" s="19" t="s">
        <v>266</v>
      </c>
      <c r="J69" s="24" t="s">
        <v>56</v>
      </c>
      <c r="K69" s="25" t="s">
        <v>57</v>
      </c>
      <c r="L69" s="24" t="str">
        <f>IF(J69="Ya/Tidak",IF(K69="Ya",1,IF(K69="Tidak",0,"Blm Diisi")),IF(J69="A/B/C",IF(K69="A",1,IF(K69="B",0.5,IF(K69="C",0,"Blm Diisi"))),IF(J69="A/B/C/D",IF(K69="A",1,IF(K69="B",0.67,IF(K69="C",0.33,IF(K69="D",0,"Blm Diisi")))),IF(J69="A/B/C/D/E",IF(K69="A",1,IF(K69="B",0.75,IF(K69="C",0.5,IF(K69="D",0.25,IF(K69="E",0,"Blm Diisi"))))),IF(J69="%",IF(K69="","Blm Diisi",K69),IF(J69="Jumlah",IF(K69="","Blm Diisi",""),IF(J69="Rupiah",IF(K69="","Blm Diisi",""),IF(J69="","","-"))))))))</f>
        <v>0</v>
      </c>
      <c r="M69" s="24"/>
      <c r="O69" s="26" t="s">
        <v>267</v>
      </c>
      <c r="P69" s="26" t="s">
        <v>268</v>
      </c>
      <c r="Q69" s="31" t="s">
        <v>269</v>
      </c>
    </row>
    <row r="70" spans="1:17">
      <c r="A70" t="s">
        <v>17</v>
      </c>
      <c r="B70" s="19"/>
      <c r="C70" s="19"/>
      <c r="D70" s="19"/>
      <c r="E70" s="19"/>
      <c r="F70" s="19" t="s">
        <v>186</v>
      </c>
      <c r="G70" s="19" t="s">
        <v>270</v>
      </c>
      <c r="H70" s="24"/>
      <c r="I70" s="19" t="s">
        <v>271</v>
      </c>
      <c r="J70" s="24" t="s">
        <v>21</v>
      </c>
      <c r="K70" s="25" t="s">
        <v>22</v>
      </c>
      <c r="L70" s="24" t="str">
        <f>IF(J70="Ya/Tidak",IF(K70="Ya",1,IF(K70="Tidak",0,"Blm Diisi")),IF(J70="A/B/C",IF(K70="A",1,IF(K70="B",0.5,IF(K70="C",0,"Blm Diisi"))),IF(J70="A/B/C/D",IF(K70="A",1,IF(K70="B",0.67,IF(K70="C",0.33,IF(K70="D",0,"Blm Diisi")))),IF(J70="A/B/C/D/E",IF(K70="A",1,IF(K70="B",0.75,IF(K70="C",0.5,IF(K70="D",0.25,IF(K70="E",0,"Blm Diisi"))))),IF(J70="%",IF(K70="","Blm Diisi",K70),IF(J70="Jumlah",IF(K70="","Blm Diisi",""),IF(J70="Rupiah",IF(K70="","Blm Diisi",""),IF(J70="","","-"))))))))</f>
        <v>0</v>
      </c>
      <c r="M70" s="24"/>
      <c r="O70" s="26" t="s">
        <v>272</v>
      </c>
      <c r="P70" s="26" t="s">
        <v>273</v>
      </c>
      <c r="Q70" s="31" t="s">
        <v>274</v>
      </c>
    </row>
    <row r="71" spans="1:17">
      <c r="A71" t="s">
        <v>17</v>
      </c>
      <c r="B71" s="19"/>
      <c r="C71" s="19"/>
      <c r="D71" s="19"/>
      <c r="E71" s="19"/>
      <c r="F71" s="19" t="s">
        <v>192</v>
      </c>
      <c r="G71" s="19" t="s">
        <v>275</v>
      </c>
      <c r="H71" s="24"/>
      <c r="I71" s="19" t="s">
        <v>276</v>
      </c>
      <c r="J71" s="24" t="s">
        <v>29</v>
      </c>
      <c r="K71" s="25" t="s">
        <v>30</v>
      </c>
      <c r="L71" s="24" t="str">
        <f>IF(J71="Ya/Tidak",IF(K71="Ya",1,IF(K71="Tidak",0,"Blm Diisi")),IF(J71="A/B/C",IF(K71="A",1,IF(K71="B",0.5,IF(K71="C",0,"Blm Diisi"))),IF(J71="A/B/C/D",IF(K71="A",1,IF(K71="B",0.67,IF(K71="C",0.33,IF(K71="D",0,"Blm Diisi")))),IF(J71="A/B/C/D/E",IF(K71="A",1,IF(K71="B",0.75,IF(K71="C",0.5,IF(K71="D",0.25,IF(K71="E",0,"Blm Diisi"))))),IF(J71="%",IF(K71="","Blm Diisi",K71),IF(J71="Jumlah",IF(K71="","Blm Diisi",""),IF(J71="Rupiah",IF(K71="","Blm Diisi",""),IF(J71="","","-"))))))))</f>
        <v>0</v>
      </c>
      <c r="M71" s="24"/>
      <c r="O71" s="26" t="s">
        <v>277</v>
      </c>
      <c r="P71" s="26" t="s">
        <v>278</v>
      </c>
      <c r="Q71" s="31" t="s">
        <v>279</v>
      </c>
    </row>
    <row r="72" spans="1:17">
      <c r="A72" t="s">
        <v>17</v>
      </c>
      <c r="B72" s="19"/>
      <c r="C72" s="19"/>
      <c r="D72" s="19"/>
      <c r="E72" s="19"/>
      <c r="F72" s="19" t="s">
        <v>280</v>
      </c>
      <c r="G72" s="19" t="s">
        <v>281</v>
      </c>
      <c r="H72" s="24"/>
      <c r="I72" s="19" t="s">
        <v>282</v>
      </c>
      <c r="J72" s="24" t="s">
        <v>21</v>
      </c>
      <c r="K72" s="25" t="s">
        <v>22</v>
      </c>
      <c r="L72" s="24" t="str">
        <f>IF(J72="Ya/Tidak",IF(K72="Ya",1,IF(K72="Tidak",0,"Blm Diisi")),IF(J72="A/B/C",IF(K72="A",1,IF(K72="B",0.5,IF(K72="C",0,"Blm Diisi"))),IF(J72="A/B/C/D",IF(K72="A",1,IF(K72="B",0.67,IF(K72="C",0.33,IF(K72="D",0,"Blm Diisi")))),IF(J72="A/B/C/D/E",IF(K72="A",1,IF(K72="B",0.75,IF(K72="C",0.5,IF(K72="D",0.25,IF(K72="E",0,"Blm Diisi"))))),IF(J72="%",IF(K72="","Blm Diisi",K72),IF(J72="Jumlah",IF(K72="","Blm Diisi",""),IF(J72="Rupiah",IF(K72="","Blm Diisi",""),IF(J72="","","-"))))))))</f>
        <v>0</v>
      </c>
      <c r="M72" s="24"/>
      <c r="O72" s="26" t="s">
        <v>283</v>
      </c>
      <c r="P72" s="26" t="s">
        <v>284</v>
      </c>
      <c r="Q72" s="31" t="s">
        <v>285</v>
      </c>
    </row>
    <row r="73" spans="1:17">
      <c r="A73" t="s">
        <v>17</v>
      </c>
      <c r="B73" s="19"/>
      <c r="C73" s="19"/>
      <c r="D73" s="19"/>
      <c r="E73" s="19"/>
      <c r="F73" s="19" t="s">
        <v>286</v>
      </c>
      <c r="G73" s="19" t="s">
        <v>287</v>
      </c>
      <c r="H73" s="24"/>
      <c r="I73" s="19" t="s">
        <v>288</v>
      </c>
      <c r="J73" s="24" t="s">
        <v>29</v>
      </c>
      <c r="K73" s="25" t="s">
        <v>57</v>
      </c>
      <c r="L73" s="24" t="str">
        <f>IF(J73="Ya/Tidak",IF(K73="Ya",1,IF(K73="Tidak",0,"Blm Diisi")),IF(J73="A/B/C",IF(K73="A",1,IF(K73="B",0.5,IF(K73="C",0,"Blm Diisi"))),IF(J73="A/B/C/D",IF(K73="A",1,IF(K73="B",0.67,IF(K73="C",0.33,IF(K73="D",0,"Blm Diisi")))),IF(J73="A/B/C/D/E",IF(K73="A",1,IF(K73="B",0.75,IF(K73="C",0.5,IF(K73="D",0.25,IF(K73="E",0,"Blm Diisi"))))),IF(J73="%",IF(K73="","Blm Diisi",K73),IF(J73="Jumlah",IF(K73="","Blm Diisi",""),IF(J73="Rupiah",IF(K73="","Blm Diisi",""),IF(J73="","","-"))))))))</f>
        <v>0</v>
      </c>
      <c r="M73" s="24"/>
      <c r="O73" s="26" t="s">
        <v>289</v>
      </c>
      <c r="P73" s="26" t="s">
        <v>290</v>
      </c>
      <c r="Q73" s="31" t="s">
        <v>291</v>
      </c>
    </row>
    <row r="74" spans="1:17">
      <c r="B74" s="17"/>
      <c r="C74" s="17"/>
      <c r="D74" s="17">
        <v>5.0</v>
      </c>
      <c r="E74" s="17" t="s">
        <v>292</v>
      </c>
      <c r="F74" s="17"/>
      <c r="G74" s="17"/>
      <c r="H74" s="22">
        <v>7.5</v>
      </c>
      <c r="I74" s="17"/>
      <c r="J74" s="22"/>
      <c r="K74" s="22"/>
      <c r="L74" s="22" t="str">
        <f>SUM(L75,L78,L83,L88,L93)</f>
        <v>0</v>
      </c>
      <c r="M74" s="22" t="str">
        <f>L74/H74</f>
        <v>0</v>
      </c>
      <c r="N74" s="1"/>
      <c r="O74" s="17"/>
      <c r="P74" s="17"/>
      <c r="Q74" s="29"/>
    </row>
    <row r="75" spans="1:17">
      <c r="B75" s="18"/>
      <c r="C75" s="18"/>
      <c r="D75" s="18"/>
      <c r="E75" s="18" t="s">
        <v>15</v>
      </c>
      <c r="F75" s="18" t="s">
        <v>293</v>
      </c>
      <c r="G75" s="18"/>
      <c r="H75" s="23">
        <v>1.5</v>
      </c>
      <c r="I75" s="18"/>
      <c r="J75" s="23"/>
      <c r="K75" s="23"/>
      <c r="L75" s="23" t="str">
        <f>AVERAGE(L76:L77)*H75</f>
        <v>0</v>
      </c>
      <c r="M75" s="23" t="str">
        <f>L75/H75</f>
        <v>0</v>
      </c>
      <c r="N75" s="1"/>
      <c r="O75" s="18"/>
      <c r="P75" s="18"/>
      <c r="Q75" s="30"/>
    </row>
    <row r="76" spans="1:17">
      <c r="A76" t="s">
        <v>17</v>
      </c>
      <c r="B76" s="19"/>
      <c r="C76" s="19"/>
      <c r="D76" s="19"/>
      <c r="E76" s="19"/>
      <c r="F76" s="19" t="s">
        <v>18</v>
      </c>
      <c r="G76" s="19" t="s">
        <v>294</v>
      </c>
      <c r="H76" s="24"/>
      <c r="I76" s="19" t="s">
        <v>295</v>
      </c>
      <c r="J76" s="24" t="s">
        <v>29</v>
      </c>
      <c r="K76" s="25" t="s">
        <v>30</v>
      </c>
      <c r="L76" s="24" t="str">
        <f>IF(J76="Ya/Tidak",IF(K76="Ya",1,IF(K76="Tidak",0,"Blm Diisi")),IF(J76="A/B/C",IF(K76="A",1,IF(K76="B",0.5,IF(K76="C",0,"Blm Diisi"))),IF(J76="A/B/C/D",IF(K76="A",1,IF(K76="B",0.67,IF(K76="C",0.33,IF(K76="D",0,"Blm Diisi")))),IF(J76="A/B/C/D/E",IF(K76="A",1,IF(K76="B",0.75,IF(K76="C",0.5,IF(K76="D",0.25,IF(K76="E",0,"Blm Diisi"))))),IF(J76="%",IF(K76="","Blm Diisi",K76),IF(J76="Jumlah",IF(K76="","Blm Diisi",""),IF(J76="Rupiah",IF(K76="","Blm Diisi",""),IF(J76="","","-"))))))))</f>
        <v>0</v>
      </c>
      <c r="M76" s="24"/>
      <c r="O76" s="26" t="s">
        <v>296</v>
      </c>
      <c r="P76" s="26" t="s">
        <v>297</v>
      </c>
      <c r="Q76" s="31" t="s">
        <v>298</v>
      </c>
    </row>
    <row r="77" spans="1:17">
      <c r="A77" t="s">
        <v>17</v>
      </c>
      <c r="B77" s="19"/>
      <c r="C77" s="19"/>
      <c r="D77" s="19"/>
      <c r="E77" s="19"/>
      <c r="F77" s="19" t="s">
        <v>26</v>
      </c>
      <c r="G77" s="19" t="s">
        <v>299</v>
      </c>
      <c r="H77" s="24"/>
      <c r="I77" s="19" t="s">
        <v>300</v>
      </c>
      <c r="J77" s="24" t="s">
        <v>56</v>
      </c>
      <c r="K77" s="25" t="s">
        <v>57</v>
      </c>
      <c r="L77" s="24" t="str">
        <f>IF(J77="Ya/Tidak",IF(K77="Ya",1,IF(K77="Tidak",0,"Blm Diisi")),IF(J77="A/B/C",IF(K77="A",1,IF(K77="B",0.5,IF(K77="C",0,"Blm Diisi"))),IF(J77="A/B/C/D",IF(K77="A",1,IF(K77="B",0.67,IF(K77="C",0.33,IF(K77="D",0,"Blm Diisi")))),IF(J77="A/B/C/D/E",IF(K77="A",1,IF(K77="B",0.75,IF(K77="C",0.5,IF(K77="D",0.25,IF(K77="E",0,"Blm Diisi"))))),IF(J77="%",IF(K77="","Blm Diisi",K77),IF(J77="Jumlah",IF(K77="","Blm Diisi",""),IF(J77="Rupiah",IF(K77="","Blm Diisi",""),IF(J77="","","-"))))))))</f>
        <v>0</v>
      </c>
      <c r="M77" s="24"/>
      <c r="O77" s="26" t="s">
        <v>301</v>
      </c>
      <c r="P77" s="26" t="s">
        <v>302</v>
      </c>
      <c r="Q77" s="31" t="s">
        <v>303</v>
      </c>
    </row>
    <row r="78" spans="1:17">
      <c r="B78" s="18"/>
      <c r="C78" s="18"/>
      <c r="D78" s="18"/>
      <c r="E78" s="18" t="s">
        <v>34</v>
      </c>
      <c r="F78" s="18" t="s">
        <v>304</v>
      </c>
      <c r="G78" s="18"/>
      <c r="H78" s="23">
        <v>1.5</v>
      </c>
      <c r="I78" s="18"/>
      <c r="J78" s="23"/>
      <c r="K78" s="23"/>
      <c r="L78" s="23" t="str">
        <f>AVERAGE(L79:L82)*H78</f>
        <v>0</v>
      </c>
      <c r="M78" s="23" t="str">
        <f>L78/H78</f>
        <v>0</v>
      </c>
      <c r="N78" s="1"/>
      <c r="O78" s="18"/>
      <c r="P78" s="18"/>
      <c r="Q78" s="30"/>
    </row>
    <row r="79" spans="1:17">
      <c r="A79" t="s">
        <v>17</v>
      </c>
      <c r="B79" s="19"/>
      <c r="C79" s="19"/>
      <c r="D79" s="19"/>
      <c r="E79" s="19"/>
      <c r="F79" s="19" t="s">
        <v>18</v>
      </c>
      <c r="G79" s="19" t="s">
        <v>305</v>
      </c>
      <c r="H79" s="24"/>
      <c r="I79" s="19" t="s">
        <v>306</v>
      </c>
      <c r="J79" s="24" t="s">
        <v>102</v>
      </c>
      <c r="K79" s="25" t="s">
        <v>30</v>
      </c>
      <c r="L79" s="24" t="str">
        <f>IF(J79="Ya/Tidak",IF(K79="Ya",1,IF(K79="Tidak",0,"Blm Diisi")),IF(J79="A/B/C",IF(K79="A",1,IF(K79="B",0.5,IF(K79="C",0,"Blm Diisi"))),IF(J79="A/B/C/D",IF(K79="A",1,IF(K79="B",0.67,IF(K79="C",0.33,IF(K79="D",0,"Blm Diisi")))),IF(J79="A/B/C/D/E",IF(K79="A",1,IF(K79="B",0.75,IF(K79="C",0.5,IF(K79="D",0.25,IF(K79="E",0,"Blm Diisi"))))),IF(J79="%",IF(K79="","Blm Diisi",K79),IF(J79="Jumlah",IF(K79="","Blm Diisi",""),IF(J79="Rupiah",IF(K79="","Blm Diisi",""),IF(J79="","","-"))))))))</f>
        <v>0</v>
      </c>
      <c r="M79" s="24"/>
      <c r="O79" s="26" t="s">
        <v>307</v>
      </c>
      <c r="P79" s="26" t="s">
        <v>308</v>
      </c>
      <c r="Q79" s="31" t="s">
        <v>309</v>
      </c>
    </row>
    <row r="80" spans="1:17">
      <c r="A80" t="s">
        <v>17</v>
      </c>
      <c r="B80" s="19"/>
      <c r="C80" s="19"/>
      <c r="D80" s="19"/>
      <c r="E80" s="19"/>
      <c r="F80" s="19" t="s">
        <v>26</v>
      </c>
      <c r="G80" s="19" t="s">
        <v>310</v>
      </c>
      <c r="H80" s="24"/>
      <c r="I80" s="19" t="s">
        <v>311</v>
      </c>
      <c r="J80" s="24" t="s">
        <v>102</v>
      </c>
      <c r="K80" s="25" t="s">
        <v>57</v>
      </c>
      <c r="L80" s="24" t="str">
        <f>IF(J80="Ya/Tidak",IF(K80="Ya",1,IF(K80="Tidak",0,"Blm Diisi")),IF(J80="A/B/C",IF(K80="A",1,IF(K80="B",0.5,IF(K80="C",0,"Blm Diisi"))),IF(J80="A/B/C/D",IF(K80="A",1,IF(K80="B",0.67,IF(K80="C",0.33,IF(K80="D",0,"Blm Diisi")))),IF(J80="A/B/C/D/E",IF(K80="A",1,IF(K80="B",0.75,IF(K80="C",0.5,IF(K80="D",0.25,IF(K80="E",0,"Blm Diisi"))))),IF(J80="%",IF(K80="","Blm Diisi",K80),IF(J80="Jumlah",IF(K80="","Blm Diisi",""),IF(J80="Rupiah",IF(K80="","Blm Diisi",""),IF(J80="","","-"))))))))</f>
        <v>0</v>
      </c>
      <c r="M80" s="24"/>
      <c r="O80" s="26" t="s">
        <v>312</v>
      </c>
      <c r="P80" s="26" t="s">
        <v>313</v>
      </c>
      <c r="Q80" s="31" t="s">
        <v>314</v>
      </c>
    </row>
    <row r="81" spans="1:17">
      <c r="A81" t="s">
        <v>17</v>
      </c>
      <c r="B81" s="19"/>
      <c r="C81" s="19"/>
      <c r="D81" s="19"/>
      <c r="E81" s="19"/>
      <c r="F81" s="19" t="s">
        <v>46</v>
      </c>
      <c r="G81" s="19" t="s">
        <v>315</v>
      </c>
      <c r="H81" s="24"/>
      <c r="I81" s="19" t="s">
        <v>316</v>
      </c>
      <c r="J81" s="24" t="s">
        <v>29</v>
      </c>
      <c r="K81" s="25" t="s">
        <v>57</v>
      </c>
      <c r="L81" s="24" t="str">
        <f>IF(J81="Ya/Tidak",IF(K81="Ya",1,IF(K81="Tidak",0,"Blm Diisi")),IF(J81="A/B/C",IF(K81="A",1,IF(K81="B",0.5,IF(K81="C",0,"Blm Diisi"))),IF(J81="A/B/C/D",IF(K81="A",1,IF(K81="B",0.67,IF(K81="C",0.33,IF(K81="D",0,"Blm Diisi")))),IF(J81="A/B/C/D/E",IF(K81="A",1,IF(K81="B",0.75,IF(K81="C",0.5,IF(K81="D",0.25,IF(K81="E",0,"Blm Diisi"))))),IF(J81="%",IF(K81="","Blm Diisi",K81),IF(J81="Jumlah",IF(K81="","Blm Diisi",""),IF(J81="Rupiah",IF(K81="","Blm Diisi",""),IF(J81="","","-"))))))))</f>
        <v>0</v>
      </c>
      <c r="M81" s="24"/>
      <c r="O81" s="26" t="s">
        <v>317</v>
      </c>
      <c r="P81" s="26" t="s">
        <v>318</v>
      </c>
      <c r="Q81" s="31" t="s">
        <v>319</v>
      </c>
    </row>
    <row r="82" spans="1:17">
      <c r="A82" t="s">
        <v>17</v>
      </c>
      <c r="B82" s="19"/>
      <c r="C82" s="19"/>
      <c r="D82" s="19"/>
      <c r="E82" s="19"/>
      <c r="F82" s="19" t="s">
        <v>88</v>
      </c>
      <c r="G82" s="19" t="s">
        <v>320</v>
      </c>
      <c r="H82" s="24"/>
      <c r="I82" s="19" t="s">
        <v>321</v>
      </c>
      <c r="J82" s="24" t="s">
        <v>29</v>
      </c>
      <c r="K82" s="25" t="s">
        <v>57</v>
      </c>
      <c r="L82" s="24" t="str">
        <f>IF(J82="Ya/Tidak",IF(K82="Ya",1,IF(K82="Tidak",0,"Blm Diisi")),IF(J82="A/B/C",IF(K82="A",1,IF(K82="B",0.5,IF(K82="C",0,"Blm Diisi"))),IF(J82="A/B/C/D",IF(K82="A",1,IF(K82="B",0.67,IF(K82="C",0.33,IF(K82="D",0,"Blm Diisi")))),IF(J82="A/B/C/D/E",IF(K82="A",1,IF(K82="B",0.75,IF(K82="C",0.5,IF(K82="D",0.25,IF(K82="E",0,"Blm Diisi"))))),IF(J82="%",IF(K82="","Blm Diisi",K82),IF(J82="Jumlah",IF(K82="","Blm Diisi",""),IF(J82="Rupiah",IF(K82="","Blm Diisi",""),IF(J82="","","-"))))))))</f>
        <v>0</v>
      </c>
      <c r="M82" s="24"/>
      <c r="O82" s="26" t="s">
        <v>322</v>
      </c>
      <c r="P82" s="26" t="s">
        <v>323</v>
      </c>
      <c r="Q82" s="31" t="s">
        <v>324</v>
      </c>
    </row>
    <row r="83" spans="1:17">
      <c r="B83" s="18"/>
      <c r="C83" s="18"/>
      <c r="D83" s="18"/>
      <c r="E83" s="18" t="s">
        <v>52</v>
      </c>
      <c r="F83" s="18" t="s">
        <v>325</v>
      </c>
      <c r="G83" s="18"/>
      <c r="H83" s="23">
        <v>1.5</v>
      </c>
      <c r="I83" s="18"/>
      <c r="J83" s="23"/>
      <c r="K83" s="23"/>
      <c r="L83" s="23" t="str">
        <f>AVERAGE(L84:L87)*H83</f>
        <v>0</v>
      </c>
      <c r="M83" s="23" t="str">
        <f>L83/H83</f>
        <v>0</v>
      </c>
      <c r="N83" s="1"/>
      <c r="O83" s="18"/>
      <c r="P83" s="18"/>
      <c r="Q83" s="30"/>
    </row>
    <row r="84" spans="1:17">
      <c r="A84" t="s">
        <v>17</v>
      </c>
      <c r="B84" s="19"/>
      <c r="C84" s="19"/>
      <c r="D84" s="19"/>
      <c r="E84" s="19"/>
      <c r="F84" s="19" t="s">
        <v>18</v>
      </c>
      <c r="G84" s="19" t="s">
        <v>326</v>
      </c>
      <c r="H84" s="24"/>
      <c r="I84" s="19" t="s">
        <v>327</v>
      </c>
      <c r="J84" s="24" t="s">
        <v>29</v>
      </c>
      <c r="K84" s="25" t="s">
        <v>30</v>
      </c>
      <c r="L84" s="24" t="str">
        <f>IF(J84="Ya/Tidak",IF(K84="Ya",1,IF(K84="Tidak",0,"Blm Diisi")),IF(J84="A/B/C",IF(K84="A",1,IF(K84="B",0.5,IF(K84="C",0,"Blm Diisi"))),IF(J84="A/B/C/D",IF(K84="A",1,IF(K84="B",0.67,IF(K84="C",0.33,IF(K84="D",0,"Blm Diisi")))),IF(J84="A/B/C/D/E",IF(K84="A",1,IF(K84="B",0.75,IF(K84="C",0.5,IF(K84="D",0.25,IF(K84="E",0,"Blm Diisi"))))),IF(J84="%",IF(K84="","Blm Diisi",K84),IF(J84="Jumlah",IF(K84="","Blm Diisi",""),IF(J84="Rupiah",IF(K84="","Blm Diisi",""),IF(J84="","","-"))))))))</f>
        <v>0</v>
      </c>
      <c r="M84" s="24"/>
      <c r="O84" s="26" t="s">
        <v>328</v>
      </c>
      <c r="P84" s="26" t="s">
        <v>329</v>
      </c>
      <c r="Q84" s="31" t="s">
        <v>330</v>
      </c>
    </row>
    <row r="85" spans="1:17">
      <c r="A85" t="s">
        <v>17</v>
      </c>
      <c r="B85" s="19"/>
      <c r="C85" s="19"/>
      <c r="D85" s="19"/>
      <c r="E85" s="19"/>
      <c r="F85" s="19" t="s">
        <v>26</v>
      </c>
      <c r="G85" s="19" t="s">
        <v>331</v>
      </c>
      <c r="H85" s="24"/>
      <c r="I85" s="19" t="s">
        <v>332</v>
      </c>
      <c r="J85" s="24" t="s">
        <v>21</v>
      </c>
      <c r="K85" s="25" t="s">
        <v>22</v>
      </c>
      <c r="L85" s="24" t="str">
        <f>IF(J85="Ya/Tidak",IF(K85="Ya",1,IF(K85="Tidak",0,"Blm Diisi")),IF(J85="A/B/C",IF(K85="A",1,IF(K85="B",0.5,IF(K85="C",0,"Blm Diisi"))),IF(J85="A/B/C/D",IF(K85="A",1,IF(K85="B",0.67,IF(K85="C",0.33,IF(K85="D",0,"Blm Diisi")))),IF(J85="A/B/C/D/E",IF(K85="A",1,IF(K85="B",0.75,IF(K85="C",0.5,IF(K85="D",0.25,IF(K85="E",0,"Blm Diisi"))))),IF(J85="%",IF(K85="","Blm Diisi",K85),IF(J85="Jumlah",IF(K85="","Blm Diisi",""),IF(J85="Rupiah",IF(K85="","Blm Diisi",""),IF(J85="","","-"))))))))</f>
        <v>0</v>
      </c>
      <c r="M85" s="24"/>
      <c r="O85" s="26" t="s">
        <v>333</v>
      </c>
      <c r="P85" s="26" t="s">
        <v>334</v>
      </c>
      <c r="Q85" s="31" t="s">
        <v>335</v>
      </c>
    </row>
    <row r="86" spans="1:17">
      <c r="A86" t="s">
        <v>17</v>
      </c>
      <c r="B86" s="19"/>
      <c r="C86" s="19"/>
      <c r="D86" s="19"/>
      <c r="E86" s="19"/>
      <c r="F86" s="19" t="s">
        <v>46</v>
      </c>
      <c r="G86" s="19" t="s">
        <v>336</v>
      </c>
      <c r="H86" s="24"/>
      <c r="I86" s="19" t="s">
        <v>337</v>
      </c>
      <c r="J86" s="24" t="s">
        <v>29</v>
      </c>
      <c r="K86" s="25" t="s">
        <v>57</v>
      </c>
      <c r="L86" s="24" t="str">
        <f>IF(J86="Ya/Tidak",IF(K86="Ya",1,IF(K86="Tidak",0,"Blm Diisi")),IF(J86="A/B/C",IF(K86="A",1,IF(K86="B",0.5,IF(K86="C",0,"Blm Diisi"))),IF(J86="A/B/C/D",IF(K86="A",1,IF(K86="B",0.67,IF(K86="C",0.33,IF(K86="D",0,"Blm Diisi")))),IF(J86="A/B/C/D/E",IF(K86="A",1,IF(K86="B",0.75,IF(K86="C",0.5,IF(K86="D",0.25,IF(K86="E",0,"Blm Diisi"))))),IF(J86="%",IF(K86="","Blm Diisi",K86),IF(J86="Jumlah",IF(K86="","Blm Diisi",""),IF(J86="Rupiah",IF(K86="","Blm Diisi",""),IF(J86="","","-"))))))))</f>
        <v>0</v>
      </c>
      <c r="M86" s="24"/>
      <c r="O86" s="26" t="s">
        <v>338</v>
      </c>
      <c r="P86" s="26" t="s">
        <v>339</v>
      </c>
      <c r="Q86" s="31" t="s">
        <v>340</v>
      </c>
    </row>
    <row r="87" spans="1:17">
      <c r="A87" t="s">
        <v>17</v>
      </c>
      <c r="B87" s="19"/>
      <c r="C87" s="19"/>
      <c r="D87" s="19"/>
      <c r="E87" s="19"/>
      <c r="F87" s="19" t="s">
        <v>88</v>
      </c>
      <c r="G87" s="19" t="s">
        <v>341</v>
      </c>
      <c r="H87" s="24"/>
      <c r="I87" s="19" t="s">
        <v>342</v>
      </c>
      <c r="J87" s="24" t="s">
        <v>29</v>
      </c>
      <c r="K87" s="25" t="s">
        <v>30</v>
      </c>
      <c r="L87" s="24" t="str">
        <f>IF(J87="Ya/Tidak",IF(K87="Ya",1,IF(K87="Tidak",0,"Blm Diisi")),IF(J87="A/B/C",IF(K87="A",1,IF(K87="B",0.5,IF(K87="C",0,"Blm Diisi"))),IF(J87="A/B/C/D",IF(K87="A",1,IF(K87="B",0.67,IF(K87="C",0.33,IF(K87="D",0,"Blm Diisi")))),IF(J87="A/B/C/D/E",IF(K87="A",1,IF(K87="B",0.75,IF(K87="C",0.5,IF(K87="D",0.25,IF(K87="E",0,"Blm Diisi"))))),IF(J87="%",IF(K87="","Blm Diisi",K87),IF(J87="Jumlah",IF(K87="","Blm Diisi",""),IF(J87="Rupiah",IF(K87="","Blm Diisi",""),IF(J87="","","-"))))))))</f>
        <v>0</v>
      </c>
      <c r="M87" s="24"/>
      <c r="O87" s="26" t="s">
        <v>343</v>
      </c>
      <c r="P87" s="26" t="s">
        <v>344</v>
      </c>
      <c r="Q87" s="31" t="s">
        <v>345</v>
      </c>
    </row>
    <row r="88" spans="1:17">
      <c r="B88" s="18"/>
      <c r="C88" s="18"/>
      <c r="D88" s="18"/>
      <c r="E88" s="18" t="s">
        <v>71</v>
      </c>
      <c r="F88" s="18" t="s">
        <v>346</v>
      </c>
      <c r="G88" s="18"/>
      <c r="H88" s="23">
        <v>1.5</v>
      </c>
      <c r="I88" s="18"/>
      <c r="J88" s="23"/>
      <c r="K88" s="23"/>
      <c r="L88" s="23" t="str">
        <f>AVERAGE(L89:L92)*H88</f>
        <v>0</v>
      </c>
      <c r="M88" s="23" t="str">
        <f>L88/H88</f>
        <v>0</v>
      </c>
      <c r="N88" s="1"/>
      <c r="O88" s="18"/>
      <c r="P88" s="18"/>
      <c r="Q88" s="30"/>
    </row>
    <row r="89" spans="1:17">
      <c r="B89" s="19"/>
      <c r="C89" s="19"/>
      <c r="D89" s="19"/>
      <c r="E89" s="19"/>
      <c r="F89" s="19"/>
      <c r="G89" s="19"/>
      <c r="H89" s="24"/>
      <c r="I89" s="19"/>
      <c r="J89" s="24"/>
      <c r="K89" s="25"/>
      <c r="L89" s="24" t="str">
        <f>IF(J89="Ya/Tidak",IF(K89="Ya",1,IF(K89="Tidak",0,"Blm Diisi")),IF(J89="A/B/C",IF(K89="A",1,IF(K89="B",0.5,IF(K89="C",0,"Blm Diisi"))),IF(J89="A/B/C/D",IF(K89="A",1,IF(K89="B",0.67,IF(K89="C",0.33,IF(K89="D",0,"Blm Diisi")))),IF(J89="A/B/C/D/E",IF(K89="A",1,IF(K89="B",0.75,IF(K89="C",0.5,IF(K89="D",0.25,IF(K89="E",0,"Blm Diisi"))))),IF(J89="%",IF(K89="","Blm Diisi",K89),IF(J89="Jumlah",IF(K89="","Blm Diisi",""),IF(J89="Rupiah",IF(K89="","Blm Diisi",""),IF(J89="","","-"))))))))</f>
        <v>0</v>
      </c>
      <c r="M89" s="24"/>
      <c r="O89" s="26"/>
      <c r="P89" s="26"/>
      <c r="Q89" s="31"/>
    </row>
    <row r="90" spans="1:17">
      <c r="A90" t="s">
        <v>17</v>
      </c>
      <c r="B90" s="19"/>
      <c r="C90" s="19"/>
      <c r="D90" s="19"/>
      <c r="E90" s="19"/>
      <c r="F90" s="19" t="s">
        <v>18</v>
      </c>
      <c r="G90" s="19" t="s">
        <v>347</v>
      </c>
      <c r="H90" s="24"/>
      <c r="I90" s="19" t="s">
        <v>348</v>
      </c>
      <c r="J90" s="24" t="s">
        <v>29</v>
      </c>
      <c r="K90" s="25" t="s">
        <v>57</v>
      </c>
      <c r="L90" s="24" t="str">
        <f>IF(J90="Ya/Tidak",IF(K90="Ya",1,IF(K90="Tidak",0,"Blm Diisi")),IF(J90="A/B/C",IF(K90="A",1,IF(K90="B",0.5,IF(K90="C",0,"Blm Diisi"))),IF(J90="A/B/C/D",IF(K90="A",1,IF(K90="B",0.67,IF(K90="C",0.33,IF(K90="D",0,"Blm Diisi")))),IF(J90="A/B/C/D/E",IF(K90="A",1,IF(K90="B",0.75,IF(K90="C",0.5,IF(K90="D",0.25,IF(K90="E",0,"Blm Diisi"))))),IF(J90="%",IF(K90="","Blm Diisi",K90),IF(J90="Jumlah",IF(K90="","Blm Diisi",""),IF(J90="Rupiah",IF(K90="","Blm Diisi",""),IF(J90="","","-"))))))))</f>
        <v>0</v>
      </c>
      <c r="M90" s="24"/>
      <c r="O90" s="26" t="s">
        <v>349</v>
      </c>
      <c r="P90" s="26" t="s">
        <v>350</v>
      </c>
      <c r="Q90" s="31" t="s">
        <v>351</v>
      </c>
    </row>
    <row r="91" spans="1:17">
      <c r="A91" t="s">
        <v>17</v>
      </c>
      <c r="B91" s="19"/>
      <c r="C91" s="19"/>
      <c r="D91" s="19"/>
      <c r="E91" s="19"/>
      <c r="F91" s="19" t="s">
        <v>26</v>
      </c>
      <c r="G91" s="19" t="s">
        <v>352</v>
      </c>
      <c r="H91" s="24"/>
      <c r="I91" s="19" t="s">
        <v>353</v>
      </c>
      <c r="J91" s="24" t="s">
        <v>29</v>
      </c>
      <c r="K91" s="25" t="s">
        <v>30</v>
      </c>
      <c r="L91" s="24" t="str">
        <f>IF(J91="Ya/Tidak",IF(K91="Ya",1,IF(K91="Tidak",0,"Blm Diisi")),IF(J91="A/B/C",IF(K91="A",1,IF(K91="B",0.5,IF(K91="C",0,"Blm Diisi"))),IF(J91="A/B/C/D",IF(K91="A",1,IF(K91="B",0.67,IF(K91="C",0.33,IF(K91="D",0,"Blm Diisi")))),IF(J91="A/B/C/D/E",IF(K91="A",1,IF(K91="B",0.75,IF(K91="C",0.5,IF(K91="D",0.25,IF(K91="E",0,"Blm Diisi"))))),IF(J91="%",IF(K91="","Blm Diisi",K91),IF(J91="Jumlah",IF(K91="","Blm Diisi",""),IF(J91="Rupiah",IF(K91="","Blm Diisi",""),IF(J91="","","-"))))))))</f>
        <v>0</v>
      </c>
      <c r="M91" s="24"/>
      <c r="O91" s="26" t="s">
        <v>354</v>
      </c>
      <c r="P91" s="26" t="s">
        <v>355</v>
      </c>
      <c r="Q91" s="31" t="s">
        <v>356</v>
      </c>
    </row>
    <row r="92" spans="1:17">
      <c r="A92" t="s">
        <v>17</v>
      </c>
      <c r="B92" s="19"/>
      <c r="C92" s="19"/>
      <c r="D92" s="19"/>
      <c r="E92" s="19"/>
      <c r="F92" s="19" t="s">
        <v>46</v>
      </c>
      <c r="G92" s="19" t="s">
        <v>357</v>
      </c>
      <c r="H92" s="24"/>
      <c r="I92" s="19" t="s">
        <v>358</v>
      </c>
      <c r="J92" s="24" t="s">
        <v>29</v>
      </c>
      <c r="K92" s="25" t="s">
        <v>57</v>
      </c>
      <c r="L92" s="24" t="str">
        <f>IF(J92="Ya/Tidak",IF(K92="Ya",1,IF(K92="Tidak",0,"Blm Diisi")),IF(J92="A/B/C",IF(K92="A",1,IF(K92="B",0.5,IF(K92="C",0,"Blm Diisi"))),IF(J92="A/B/C/D",IF(K92="A",1,IF(K92="B",0.67,IF(K92="C",0.33,IF(K92="D",0,"Blm Diisi")))),IF(J92="A/B/C/D/E",IF(K92="A",1,IF(K92="B",0.75,IF(K92="C",0.5,IF(K92="D",0.25,IF(K92="E",0,"Blm Diisi"))))),IF(J92="%",IF(K92="","Blm Diisi",K92),IF(J92="Jumlah",IF(K92="","Blm Diisi",""),IF(J92="Rupiah",IF(K92="","Blm Diisi",""),IF(J92="","","-"))))))))</f>
        <v>0</v>
      </c>
      <c r="M92" s="24"/>
      <c r="O92" s="26" t="s">
        <v>359</v>
      </c>
      <c r="P92" s="26" t="s">
        <v>360</v>
      </c>
      <c r="Q92" s="31" t="s">
        <v>361</v>
      </c>
    </row>
    <row r="93" spans="1:17">
      <c r="B93" s="18"/>
      <c r="C93" s="18"/>
      <c r="D93" s="18"/>
      <c r="E93" s="18" t="s">
        <v>218</v>
      </c>
      <c r="F93" s="18" t="s">
        <v>362</v>
      </c>
      <c r="G93" s="18"/>
      <c r="H93" s="23">
        <v>1.5</v>
      </c>
      <c r="I93" s="18"/>
      <c r="J93" s="23"/>
      <c r="K93" s="23"/>
      <c r="L93" s="23" t="str">
        <f>AVERAGE(L94:L98)*H93</f>
        <v>0</v>
      </c>
      <c r="M93" s="23" t="str">
        <f>L93/H93</f>
        <v>0</v>
      </c>
      <c r="N93" s="1"/>
      <c r="O93" s="18"/>
      <c r="P93" s="18"/>
      <c r="Q93" s="30"/>
    </row>
    <row r="94" spans="1:17">
      <c r="A94" t="s">
        <v>17</v>
      </c>
      <c r="B94" s="19"/>
      <c r="C94" s="19"/>
      <c r="D94" s="19"/>
      <c r="E94" s="19"/>
      <c r="F94" s="19" t="s">
        <v>18</v>
      </c>
      <c r="G94" s="19" t="s">
        <v>363</v>
      </c>
      <c r="H94" s="24"/>
      <c r="I94" s="19" t="s">
        <v>364</v>
      </c>
      <c r="J94" s="24" t="s">
        <v>56</v>
      </c>
      <c r="K94" s="25" t="s">
        <v>57</v>
      </c>
      <c r="L94" s="24" t="str">
        <f>IF(J94="Ya/Tidak",IF(K94="Ya",1,IF(K94="Tidak",0,"Blm Diisi")),IF(J94="A/B/C",IF(K94="A",1,IF(K94="B",0.5,IF(K94="C",0,"Blm Diisi"))),IF(J94="A/B/C/D",IF(K94="A",1,IF(K94="B",0.67,IF(K94="C",0.33,IF(K94="D",0,"Blm Diisi")))),IF(J94="A/B/C/D/E",IF(K94="A",1,IF(K94="B",0.75,IF(K94="C",0.5,IF(K94="D",0.25,IF(K94="E",0,"Blm Diisi"))))),IF(J94="%",IF(K94="","Blm Diisi",K94),IF(J94="Jumlah",IF(K94="","Blm Diisi",""),IF(J94="Rupiah",IF(K94="","Blm Diisi",""),IF(J94="","","-"))))))))</f>
        <v>0</v>
      </c>
      <c r="M94" s="24"/>
      <c r="O94" s="26" t="s">
        <v>365</v>
      </c>
      <c r="P94" s="26" t="s">
        <v>366</v>
      </c>
      <c r="Q94" s="31" t="s">
        <v>367</v>
      </c>
    </row>
    <row r="95" spans="1:17">
      <c r="A95" t="s">
        <v>17</v>
      </c>
      <c r="B95" s="19"/>
      <c r="C95" s="19"/>
      <c r="D95" s="19"/>
      <c r="E95" s="19"/>
      <c r="F95" s="19" t="s">
        <v>26</v>
      </c>
      <c r="G95" s="19" t="s">
        <v>368</v>
      </c>
      <c r="H95" s="24"/>
      <c r="I95" s="19" t="s">
        <v>369</v>
      </c>
      <c r="J95" s="24" t="s">
        <v>56</v>
      </c>
      <c r="K95" s="25" t="s">
        <v>30</v>
      </c>
      <c r="L95" s="24" t="str">
        <f>IF(J95="Ya/Tidak",IF(K95="Ya",1,IF(K95="Tidak",0,"Blm Diisi")),IF(J95="A/B/C",IF(K95="A",1,IF(K95="B",0.5,IF(K95="C",0,"Blm Diisi"))),IF(J95="A/B/C/D",IF(K95="A",1,IF(K95="B",0.67,IF(K95="C",0.33,IF(K95="D",0,"Blm Diisi")))),IF(J95="A/B/C/D/E",IF(K95="A",1,IF(K95="B",0.75,IF(K95="C",0.5,IF(K95="D",0.25,IF(K95="E",0,"Blm Diisi"))))),IF(J95="%",IF(K95="","Blm Diisi",K95),IF(J95="Jumlah",IF(K95="","Blm Diisi",""),IF(J95="Rupiah",IF(K95="","Blm Diisi",""),IF(J95="","","-"))))))))</f>
        <v>0</v>
      </c>
      <c r="M95" s="24"/>
      <c r="O95" s="26" t="s">
        <v>370</v>
      </c>
      <c r="P95" s="26" t="s">
        <v>350</v>
      </c>
      <c r="Q95" s="31" t="s">
        <v>371</v>
      </c>
    </row>
    <row r="96" spans="1:17">
      <c r="A96" t="s">
        <v>17</v>
      </c>
      <c r="B96" s="19"/>
      <c r="C96" s="19"/>
      <c r="D96" s="19"/>
      <c r="E96" s="19"/>
      <c r="F96" s="19" t="s">
        <v>46</v>
      </c>
      <c r="G96" s="19" t="s">
        <v>372</v>
      </c>
      <c r="H96" s="24"/>
      <c r="I96" s="19" t="s">
        <v>373</v>
      </c>
      <c r="J96" s="24" t="s">
        <v>56</v>
      </c>
      <c r="K96" s="25" t="s">
        <v>57</v>
      </c>
      <c r="L96" s="24" t="str">
        <f>IF(J96="Ya/Tidak",IF(K96="Ya",1,IF(K96="Tidak",0,"Blm Diisi")),IF(J96="A/B/C",IF(K96="A",1,IF(K96="B",0.5,IF(K96="C",0,"Blm Diisi"))),IF(J96="A/B/C/D",IF(K96="A",1,IF(K96="B",0.67,IF(K96="C",0.33,IF(K96="D",0,"Blm Diisi")))),IF(J96="A/B/C/D/E",IF(K96="A",1,IF(K96="B",0.75,IF(K96="C",0.5,IF(K96="D",0.25,IF(K96="E",0,"Blm Diisi"))))),IF(J96="%",IF(K96="","Blm Diisi",K96),IF(J96="Jumlah",IF(K96="","Blm Diisi",""),IF(J96="Rupiah",IF(K96="","Blm Diisi",""),IF(J96="","","-"))))))))</f>
        <v>0</v>
      </c>
      <c r="M96" s="24"/>
      <c r="O96" s="26" t="s">
        <v>374</v>
      </c>
      <c r="P96" s="26" t="s">
        <v>375</v>
      </c>
      <c r="Q96" s="31" t="s">
        <v>376</v>
      </c>
    </row>
    <row r="97" spans="1:17">
      <c r="A97" t="s">
        <v>17</v>
      </c>
      <c r="B97" s="19"/>
      <c r="C97" s="19"/>
      <c r="D97" s="19"/>
      <c r="E97" s="19"/>
      <c r="F97" s="19" t="s">
        <v>88</v>
      </c>
      <c r="G97" s="19" t="s">
        <v>377</v>
      </c>
      <c r="H97" s="24"/>
      <c r="I97" s="19" t="s">
        <v>378</v>
      </c>
      <c r="J97" s="24" t="s">
        <v>29</v>
      </c>
      <c r="K97" s="25" t="s">
        <v>57</v>
      </c>
      <c r="L97" s="24" t="str">
        <f>IF(J97="Ya/Tidak",IF(K97="Ya",1,IF(K97="Tidak",0,"Blm Diisi")),IF(J97="A/B/C",IF(K97="A",1,IF(K97="B",0.5,IF(K97="C",0,"Blm Diisi"))),IF(J97="A/B/C/D",IF(K97="A",1,IF(K97="B",0.67,IF(K97="C",0.33,IF(K97="D",0,"Blm Diisi")))),IF(J97="A/B/C/D/E",IF(K97="A",1,IF(K97="B",0.75,IF(K97="C",0.5,IF(K97="D",0.25,IF(K97="E",0,"Blm Diisi"))))),IF(J97="%",IF(K97="","Blm Diisi",K97),IF(J97="Jumlah",IF(K97="","Blm Diisi",""),IF(J97="Rupiah",IF(K97="","Blm Diisi",""),IF(J97="","","-"))))))))</f>
        <v>0</v>
      </c>
      <c r="M97" s="24"/>
      <c r="O97" s="26" t="s">
        <v>379</v>
      </c>
      <c r="P97" s="26" t="s">
        <v>375</v>
      </c>
      <c r="Q97" s="31" t="s">
        <v>380</v>
      </c>
    </row>
    <row r="98" spans="1:17">
      <c r="A98" t="s">
        <v>17</v>
      </c>
      <c r="B98" s="19"/>
      <c r="C98" s="19"/>
      <c r="D98" s="19"/>
      <c r="E98" s="19"/>
      <c r="F98" s="19" t="s">
        <v>186</v>
      </c>
      <c r="G98" s="19" t="s">
        <v>381</v>
      </c>
      <c r="H98" s="24"/>
      <c r="I98" s="19" t="s">
        <v>382</v>
      </c>
      <c r="J98" s="24" t="s">
        <v>29</v>
      </c>
      <c r="K98" s="25" t="s">
        <v>57</v>
      </c>
      <c r="L98" s="24" t="str">
        <f>IF(J98="Ya/Tidak",IF(K98="Ya",1,IF(K98="Tidak",0,"Blm Diisi")),IF(J98="A/B/C",IF(K98="A",1,IF(K98="B",0.5,IF(K98="C",0,"Blm Diisi"))),IF(J98="A/B/C/D",IF(K98="A",1,IF(K98="B",0.67,IF(K98="C",0.33,IF(K98="D",0,"Blm Diisi")))),IF(J98="A/B/C/D/E",IF(K98="A",1,IF(K98="B",0.75,IF(K98="C",0.5,IF(K98="D",0.25,IF(K98="E",0,"Blm Diisi"))))),IF(J98="%",IF(K98="","Blm Diisi",K98),IF(J98="Jumlah",IF(K98="","Blm Diisi",""),IF(J98="Rupiah",IF(K98="","Blm Diisi",""),IF(J98="","","-"))))))))</f>
        <v>0</v>
      </c>
      <c r="M98" s="24"/>
      <c r="O98" s="26" t="s">
        <v>383</v>
      </c>
      <c r="P98" s="26" t="s">
        <v>384</v>
      </c>
      <c r="Q98" s="31" t="s">
        <v>385</v>
      </c>
    </row>
    <row r="99" spans="1:17">
      <c r="B99" s="17"/>
      <c r="C99" s="17"/>
      <c r="D99" s="17">
        <v>6.0</v>
      </c>
      <c r="E99" s="17" t="s">
        <v>386</v>
      </c>
      <c r="F99" s="17"/>
      <c r="G99" s="17"/>
      <c r="H99" s="22">
        <v>5</v>
      </c>
      <c r="I99" s="17"/>
      <c r="J99" s="22"/>
      <c r="K99" s="22"/>
      <c r="L99" s="22" t="str">
        <f>SUM(L100,L105,L116,L120,L112)</f>
        <v>0</v>
      </c>
      <c r="M99" s="22" t="str">
        <f>L99/H99</f>
        <v>0</v>
      </c>
      <c r="N99" s="1"/>
      <c r="O99" s="17"/>
      <c r="P99" s="17"/>
      <c r="Q99" s="29"/>
    </row>
    <row r="100" spans="1:17">
      <c r="B100" s="18"/>
      <c r="C100" s="18"/>
      <c r="D100" s="18"/>
      <c r="E100" s="18" t="s">
        <v>15</v>
      </c>
      <c r="F100" s="18" t="s">
        <v>387</v>
      </c>
      <c r="G100" s="18"/>
      <c r="H100" s="23">
        <v>1</v>
      </c>
      <c r="I100" s="18"/>
      <c r="J100" s="23"/>
      <c r="K100" s="23"/>
      <c r="L100" s="23" t="str">
        <f>AVERAGE(L101:L104)*H100</f>
        <v>0</v>
      </c>
      <c r="M100" s="23" t="str">
        <f>L100/H100</f>
        <v>0</v>
      </c>
      <c r="N100" s="1"/>
      <c r="O100" s="18"/>
      <c r="P100" s="18"/>
      <c r="Q100" s="30"/>
    </row>
    <row r="101" spans="1:17">
      <c r="A101" t="s">
        <v>17</v>
      </c>
      <c r="B101" s="19"/>
      <c r="C101" s="19"/>
      <c r="D101" s="19"/>
      <c r="E101" s="19"/>
      <c r="F101" s="19" t="s">
        <v>18</v>
      </c>
      <c r="G101" s="19" t="s">
        <v>388</v>
      </c>
      <c r="H101" s="24"/>
      <c r="I101" s="19" t="s">
        <v>389</v>
      </c>
      <c r="J101" s="24" t="s">
        <v>102</v>
      </c>
      <c r="K101" s="25" t="s">
        <v>30</v>
      </c>
      <c r="L101" s="24" t="str">
        <f>IF(J101="Ya/Tidak",IF(K101="Ya",1,IF(K101="Tidak",0,"Blm Diisi")),IF(J101="A/B/C",IF(K101="A",1,IF(K101="B",0.5,IF(K101="C",0,"Blm Diisi"))),IF(J101="A/B/C/D",IF(K101="A",1,IF(K101="B",0.67,IF(K101="C",0.33,IF(K101="D",0,"Blm Diisi")))),IF(J101="A/B/C/D/E",IF(K101="A",1,IF(K101="B",0.75,IF(K101="C",0.5,IF(K101="D",0.25,IF(K101="E",0,"Blm Diisi"))))),IF(J101="%",IF(K101="","Blm Diisi",K101),IF(J101="Jumlah",IF(K101="","Blm Diisi",""),IF(J101="Rupiah",IF(K101="","Blm Diisi",""),IF(J101="","","-"))))))))</f>
        <v>0</v>
      </c>
      <c r="M101" s="24"/>
      <c r="O101" s="26" t="s">
        <v>390</v>
      </c>
      <c r="P101" s="26" t="s">
        <v>391</v>
      </c>
      <c r="Q101" s="31" t="s">
        <v>392</v>
      </c>
    </row>
    <row r="102" spans="1:17">
      <c r="A102" t="s">
        <v>17</v>
      </c>
      <c r="B102" s="19"/>
      <c r="C102" s="19"/>
      <c r="D102" s="19"/>
      <c r="E102" s="19"/>
      <c r="F102" s="19" t="s">
        <v>26</v>
      </c>
      <c r="G102" s="19" t="s">
        <v>393</v>
      </c>
      <c r="H102" s="24"/>
      <c r="I102" s="19" t="s">
        <v>394</v>
      </c>
      <c r="J102" s="24" t="s">
        <v>56</v>
      </c>
      <c r="K102" s="25" t="s">
        <v>30</v>
      </c>
      <c r="L102" s="24" t="str">
        <f>IF(J102="Ya/Tidak",IF(K102="Ya",1,IF(K102="Tidak",0,"Blm Diisi")),IF(J102="A/B/C",IF(K102="A",1,IF(K102="B",0.5,IF(K102="C",0,"Blm Diisi"))),IF(J102="A/B/C/D",IF(K102="A",1,IF(K102="B",0.67,IF(K102="C",0.33,IF(K102="D",0,"Blm Diisi")))),IF(J102="A/B/C/D/E",IF(K102="A",1,IF(K102="B",0.75,IF(K102="C",0.5,IF(K102="D",0.25,IF(K102="E",0,"Blm Diisi"))))),IF(J102="%",IF(K102="","Blm Diisi",K102),IF(J102="Jumlah",IF(K102="","Blm Diisi",""),IF(J102="Rupiah",IF(K102="","Blm Diisi",""),IF(J102="","","-"))))))))</f>
        <v>0</v>
      </c>
      <c r="M102" s="24"/>
      <c r="O102" s="26" t="s">
        <v>395</v>
      </c>
      <c r="P102" s="26" t="s">
        <v>396</v>
      </c>
      <c r="Q102" s="31" t="s">
        <v>397</v>
      </c>
    </row>
    <row r="103" spans="1:17">
      <c r="A103" t="s">
        <v>17</v>
      </c>
      <c r="B103" s="19"/>
      <c r="C103" s="19"/>
      <c r="D103" s="19"/>
      <c r="E103" s="19"/>
      <c r="F103" s="19" t="s">
        <v>46</v>
      </c>
      <c r="G103" s="19" t="s">
        <v>398</v>
      </c>
      <c r="H103" s="24"/>
      <c r="I103" s="19" t="s">
        <v>399</v>
      </c>
      <c r="J103" s="24" t="s">
        <v>56</v>
      </c>
      <c r="K103" s="25" t="s">
        <v>57</v>
      </c>
      <c r="L103" s="24" t="str">
        <f>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0</v>
      </c>
      <c r="M103" s="24"/>
      <c r="O103" s="26" t="s">
        <v>400</v>
      </c>
      <c r="P103" s="26" t="s">
        <v>401</v>
      </c>
      <c r="Q103" s="31" t="s">
        <v>402</v>
      </c>
    </row>
    <row r="104" spans="1:17">
      <c r="A104" t="s">
        <v>17</v>
      </c>
      <c r="B104" s="19"/>
      <c r="C104" s="19"/>
      <c r="D104" s="19"/>
      <c r="E104" s="19"/>
      <c r="F104" s="19" t="s">
        <v>88</v>
      </c>
      <c r="G104" s="19" t="s">
        <v>403</v>
      </c>
      <c r="H104" s="24"/>
      <c r="I104" s="19" t="s">
        <v>404</v>
      </c>
      <c r="J104" s="24" t="s">
        <v>21</v>
      </c>
      <c r="K104" s="25" t="s">
        <v>22</v>
      </c>
      <c r="L104" s="24" t="str">
        <f>IF(J104="Ya/Tidak",IF(K104="Ya",1,IF(K104="Tidak",0,"Blm Diisi")),IF(J104="A/B/C",IF(K104="A",1,IF(K104="B",0.5,IF(K104="C",0,"Blm Diisi"))),IF(J104="A/B/C/D",IF(K104="A",1,IF(K104="B",0.67,IF(K104="C",0.33,IF(K104="D",0,"Blm Diisi")))),IF(J104="A/B/C/D/E",IF(K104="A",1,IF(K104="B",0.75,IF(K104="C",0.5,IF(K104="D",0.25,IF(K104="E",0,"Blm Diisi"))))),IF(J104="%",IF(K104="","Blm Diisi",K104),IF(J104="Jumlah",IF(K104="","Blm Diisi",""),IF(J104="Rupiah",IF(K104="","Blm Diisi",""),IF(J104="","","-"))))))))</f>
        <v>0</v>
      </c>
      <c r="M104" s="24"/>
      <c r="O104" s="26" t="s">
        <v>405</v>
      </c>
      <c r="P104" s="26" t="s">
        <v>406</v>
      </c>
      <c r="Q104" s="31" t="s">
        <v>407</v>
      </c>
    </row>
    <row r="105" spans="1:17">
      <c r="B105" s="18"/>
      <c r="C105" s="18"/>
      <c r="D105" s="18"/>
      <c r="E105" s="18" t="s">
        <v>34</v>
      </c>
      <c r="F105" s="18" t="s">
        <v>408</v>
      </c>
      <c r="G105" s="18"/>
      <c r="H105" s="23">
        <v>1</v>
      </c>
      <c r="I105" s="18"/>
      <c r="J105" s="23"/>
      <c r="K105" s="23"/>
      <c r="L105" s="23" t="str">
        <f>AVERAGE(L106:L111)*H105</f>
        <v>0</v>
      </c>
      <c r="M105" s="23" t="str">
        <f>L105/H105</f>
        <v>0</v>
      </c>
      <c r="N105" s="1"/>
      <c r="O105" s="18"/>
      <c r="P105" s="18"/>
      <c r="Q105" s="30"/>
    </row>
    <row r="106" spans="1:17">
      <c r="A106" t="s">
        <v>17</v>
      </c>
      <c r="B106" s="19"/>
      <c r="C106" s="19"/>
      <c r="D106" s="19"/>
      <c r="E106" s="19"/>
      <c r="F106" s="19" t="s">
        <v>18</v>
      </c>
      <c r="G106" s="19" t="s">
        <v>409</v>
      </c>
      <c r="H106" s="24"/>
      <c r="I106" s="19" t="s">
        <v>410</v>
      </c>
      <c r="J106" s="24" t="s">
        <v>102</v>
      </c>
      <c r="K106" s="25" t="s">
        <v>57</v>
      </c>
      <c r="L106" s="24" t="str">
        <f>IF(J106="Ya/Tidak",IF(K106="Ya",1,IF(K106="Tidak",0,"Blm Diisi")),IF(J106="A/B/C",IF(K106="A",1,IF(K106="B",0.5,IF(K106="C",0,"Blm Diisi"))),IF(J106="A/B/C/D",IF(K106="A",1,IF(K106="B",0.67,IF(K106="C",0.33,IF(K106="D",0,"Blm Diisi")))),IF(J106="A/B/C/D/E",IF(K106="A",1,IF(K106="B",0.75,IF(K106="C",0.5,IF(K106="D",0.25,IF(K106="E",0,"Blm Diisi"))))),IF(J106="%",IF(K106="","Blm Diisi",K106),IF(J106="Jumlah",IF(K106="","Blm Diisi",""),IF(J106="Rupiah",IF(K106="","Blm Diisi",""),IF(J106="","","-"))))))))</f>
        <v>0</v>
      </c>
      <c r="M106" s="24"/>
      <c r="O106" s="26" t="s">
        <v>411</v>
      </c>
      <c r="P106" s="26" t="s">
        <v>412</v>
      </c>
      <c r="Q106" s="31" t="s">
        <v>413</v>
      </c>
    </row>
    <row r="107" spans="1:17">
      <c r="A107" t="s">
        <v>17</v>
      </c>
      <c r="B107" s="19"/>
      <c r="C107" s="19"/>
      <c r="D107" s="19"/>
      <c r="E107" s="19"/>
      <c r="F107" s="19" t="s">
        <v>26</v>
      </c>
      <c r="G107" s="19" t="s">
        <v>414</v>
      </c>
      <c r="H107" s="24"/>
      <c r="I107" s="19" t="s">
        <v>415</v>
      </c>
      <c r="J107" s="24" t="s">
        <v>56</v>
      </c>
      <c r="K107" s="25" t="s">
        <v>30</v>
      </c>
      <c r="L107" s="24" t="str">
        <f>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0</v>
      </c>
      <c r="M107" s="24"/>
      <c r="O107" s="26" t="s">
        <v>416</v>
      </c>
      <c r="P107" s="26" t="s">
        <v>417</v>
      </c>
      <c r="Q107" s="31" t="s">
        <v>418</v>
      </c>
    </row>
    <row r="108" spans="1:17">
      <c r="A108" t="s">
        <v>17</v>
      </c>
      <c r="B108" s="19"/>
      <c r="C108" s="19"/>
      <c r="D108" s="19"/>
      <c r="E108" s="19"/>
      <c r="F108" s="19" t="s">
        <v>46</v>
      </c>
      <c r="G108" s="19" t="s">
        <v>419</v>
      </c>
      <c r="H108" s="24"/>
      <c r="I108" s="19" t="s">
        <v>420</v>
      </c>
      <c r="J108" s="24" t="s">
        <v>56</v>
      </c>
      <c r="K108" s="25" t="s">
        <v>30</v>
      </c>
      <c r="L108" s="24" t="str">
        <f>IF(J108="Ya/Tidak",IF(K108="Ya",1,IF(K108="Tidak",0,"Blm Diisi")),IF(J108="A/B/C",IF(K108="A",1,IF(K108="B",0.5,IF(K108="C",0,"Blm Diisi"))),IF(J108="A/B/C/D",IF(K108="A",1,IF(K108="B",0.67,IF(K108="C",0.33,IF(K108="D",0,"Blm Diisi")))),IF(J108="A/B/C/D/E",IF(K108="A",1,IF(K108="B",0.75,IF(K108="C",0.5,IF(K108="D",0.25,IF(K108="E",0,"Blm Diisi"))))),IF(J108="%",IF(K108="","Blm Diisi",K108),IF(J108="Jumlah",IF(K108="","Blm Diisi",""),IF(J108="Rupiah",IF(K108="","Blm Diisi",""),IF(J108="","","-"))))))))</f>
        <v>0</v>
      </c>
      <c r="M108" s="24"/>
      <c r="O108" s="26" t="s">
        <v>421</v>
      </c>
      <c r="P108" s="26" t="s">
        <v>422</v>
      </c>
      <c r="Q108" s="31" t="s">
        <v>423</v>
      </c>
    </row>
    <row r="109" spans="1:17">
      <c r="A109" t="s">
        <v>17</v>
      </c>
      <c r="B109" s="19"/>
      <c r="C109" s="19"/>
      <c r="D109" s="19"/>
      <c r="E109" s="19"/>
      <c r="F109" s="19" t="s">
        <v>88</v>
      </c>
      <c r="G109" s="19" t="s">
        <v>424</v>
      </c>
      <c r="H109" s="24"/>
      <c r="I109" s="19" t="s">
        <v>425</v>
      </c>
      <c r="J109" s="24" t="s">
        <v>56</v>
      </c>
      <c r="K109" s="25" t="s">
        <v>57</v>
      </c>
      <c r="L109" s="24" t="str">
        <f>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0</v>
      </c>
      <c r="M109" s="24"/>
      <c r="O109" s="26" t="s">
        <v>426</v>
      </c>
      <c r="P109" s="26" t="s">
        <v>427</v>
      </c>
      <c r="Q109" s="31" t="s">
        <v>428</v>
      </c>
    </row>
    <row r="110" spans="1:17">
      <c r="A110" t="s">
        <v>17</v>
      </c>
      <c r="B110" s="19"/>
      <c r="C110" s="19"/>
      <c r="D110" s="19"/>
      <c r="E110" s="19"/>
      <c r="F110" s="19" t="s">
        <v>186</v>
      </c>
      <c r="G110" s="19" t="s">
        <v>429</v>
      </c>
      <c r="H110" s="24"/>
      <c r="I110" s="19" t="s">
        <v>430</v>
      </c>
      <c r="J110" s="24" t="s">
        <v>56</v>
      </c>
      <c r="K110" s="25" t="s">
        <v>30</v>
      </c>
      <c r="L110" s="24" t="str">
        <f>IF(J110="Ya/Tidak",IF(K110="Ya",1,IF(K110="Tidak",0,"Blm Diisi")),IF(J110="A/B/C",IF(K110="A",1,IF(K110="B",0.5,IF(K110="C",0,"Blm Diisi"))),IF(J110="A/B/C/D",IF(K110="A",1,IF(K110="B",0.67,IF(K110="C",0.33,IF(K110="D",0,"Blm Diisi")))),IF(J110="A/B/C/D/E",IF(K110="A",1,IF(K110="B",0.75,IF(K110="C",0.5,IF(K110="D",0.25,IF(K110="E",0,"Blm Diisi"))))),IF(J110="%",IF(K110="","Blm Diisi",K110),IF(J110="Jumlah",IF(K110="","Blm Diisi",""),IF(J110="Rupiah",IF(K110="","Blm Diisi",""),IF(J110="","","-"))))))))</f>
        <v>0</v>
      </c>
      <c r="M110" s="24"/>
      <c r="O110" s="26" t="s">
        <v>431</v>
      </c>
      <c r="P110" s="26" t="s">
        <v>432</v>
      </c>
      <c r="Q110" s="31" t="s">
        <v>433</v>
      </c>
    </row>
    <row r="111" spans="1:17">
      <c r="A111" t="s">
        <v>17</v>
      </c>
      <c r="B111" s="19"/>
      <c r="C111" s="19"/>
      <c r="D111" s="19"/>
      <c r="E111" s="19"/>
      <c r="F111" s="19" t="s">
        <v>192</v>
      </c>
      <c r="G111" s="19" t="s">
        <v>434</v>
      </c>
      <c r="H111" s="24"/>
      <c r="I111" s="19" t="s">
        <v>435</v>
      </c>
      <c r="J111" s="24" t="s">
        <v>102</v>
      </c>
      <c r="K111" s="25" t="s">
        <v>30</v>
      </c>
      <c r="L111" s="24" t="str">
        <f>IF(J111="Ya/Tidak",IF(K111="Ya",1,IF(K111="Tidak",0,"Blm Diisi")),IF(J111="A/B/C",IF(K111="A",1,IF(K111="B",0.5,IF(K111="C",0,"Blm Diisi"))),IF(J111="A/B/C/D",IF(K111="A",1,IF(K111="B",0.67,IF(K111="C",0.33,IF(K111="D",0,"Blm Diisi")))),IF(J111="A/B/C/D/E",IF(K111="A",1,IF(K111="B",0.75,IF(K111="C",0.5,IF(K111="D",0.25,IF(K111="E",0,"Blm Diisi"))))),IF(J111="%",IF(K111="","Blm Diisi",K111),IF(J111="Jumlah",IF(K111="","Blm Diisi",""),IF(J111="Rupiah",IF(K111="","Blm Diisi",""),IF(J111="","","-"))))))))</f>
        <v>0</v>
      </c>
      <c r="M111" s="24"/>
      <c r="O111" s="26" t="s">
        <v>436</v>
      </c>
      <c r="P111" s="26" t="s">
        <v>437</v>
      </c>
      <c r="Q111" s="31" t="s">
        <v>438</v>
      </c>
    </row>
    <row r="112" spans="1:17">
      <c r="B112" s="18"/>
      <c r="C112" s="18"/>
      <c r="D112" s="18"/>
      <c r="E112" s="18" t="s">
        <v>52</v>
      </c>
      <c r="F112" s="18" t="s">
        <v>439</v>
      </c>
      <c r="G112" s="18"/>
      <c r="H112" s="23">
        <v>1</v>
      </c>
      <c r="I112" s="18"/>
      <c r="J112" s="23"/>
      <c r="K112" s="23"/>
      <c r="L112" s="23" t="str">
        <f>AVERAGE(L113:L115)*H112</f>
        <v>0</v>
      </c>
      <c r="M112" s="23" t="str">
        <f>L112/H112</f>
        <v>0</v>
      </c>
      <c r="N112" s="1"/>
      <c r="O112" s="18"/>
      <c r="P112" s="18"/>
      <c r="Q112" s="30"/>
    </row>
    <row r="113" spans="1:17">
      <c r="A113" t="s">
        <v>17</v>
      </c>
      <c r="B113" s="19"/>
      <c r="C113" s="19"/>
      <c r="D113" s="19"/>
      <c r="E113" s="19"/>
      <c r="F113" s="19" t="s">
        <v>18</v>
      </c>
      <c r="G113" s="19" t="s">
        <v>440</v>
      </c>
      <c r="H113" s="24"/>
      <c r="I113" s="19" t="s">
        <v>441</v>
      </c>
      <c r="J113" s="24" t="s">
        <v>102</v>
      </c>
      <c r="K113" s="25" t="s">
        <v>30</v>
      </c>
      <c r="L113" s="24" t="str">
        <f>IF(J113="Ya/Tidak",IF(K113="Ya",1,IF(K113="Tidak",0,"Blm Diisi")),IF(J113="A/B/C",IF(K113="A",1,IF(K113="B",0.5,IF(K113="C",0,"Blm Diisi"))),IF(J113="A/B/C/D",IF(K113="A",1,IF(K113="B",0.67,IF(K113="C",0.33,IF(K113="D",0,"Blm Diisi")))),IF(J113="A/B/C/D/E",IF(K113="A",1,IF(K113="B",0.75,IF(K113="C",0.5,IF(K113="D",0.25,IF(K113="E",0,"Blm Diisi"))))),IF(J113="%",IF(K113="","Blm Diisi",K113),IF(J113="Jumlah",IF(K113="","Blm Diisi",""),IF(J113="Rupiah",IF(K113="","Blm Diisi",""),IF(J113="","","-"))))))))</f>
        <v>0</v>
      </c>
      <c r="M113" s="24"/>
      <c r="O113" s="26" t="s">
        <v>442</v>
      </c>
      <c r="P113" s="26" t="s">
        <v>443</v>
      </c>
      <c r="Q113" s="31" t="s">
        <v>444</v>
      </c>
    </row>
    <row r="114" spans="1:17">
      <c r="A114" t="s">
        <v>17</v>
      </c>
      <c r="B114" s="19"/>
      <c r="C114" s="19"/>
      <c r="D114" s="19"/>
      <c r="E114" s="19"/>
      <c r="F114" s="19" t="s">
        <v>26</v>
      </c>
      <c r="G114" s="19" t="s">
        <v>445</v>
      </c>
      <c r="H114" s="24"/>
      <c r="I114" s="19" t="s">
        <v>446</v>
      </c>
      <c r="J114" s="24" t="s">
        <v>29</v>
      </c>
      <c r="K114" s="25" t="s">
        <v>57</v>
      </c>
      <c r="L114" s="24" t="str">
        <f>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0</v>
      </c>
      <c r="M114" s="24"/>
      <c r="O114" s="26" t="s">
        <v>447</v>
      </c>
      <c r="P114" s="26" t="s">
        <v>448</v>
      </c>
      <c r="Q114" s="31" t="s">
        <v>449</v>
      </c>
    </row>
    <row r="115" spans="1:17">
      <c r="A115" t="s">
        <v>17</v>
      </c>
      <c r="B115" s="19"/>
      <c r="C115" s="19"/>
      <c r="D115" s="19"/>
      <c r="E115" s="19"/>
      <c r="F115" s="19" t="s">
        <v>46</v>
      </c>
      <c r="G115" s="19" t="s">
        <v>450</v>
      </c>
      <c r="H115" s="24"/>
      <c r="I115" s="19" t="s">
        <v>451</v>
      </c>
      <c r="J115" s="24" t="s">
        <v>29</v>
      </c>
      <c r="K115" s="25" t="s">
        <v>57</v>
      </c>
      <c r="L115" s="24" t="str">
        <f>IF(J115="Ya/Tidak",IF(K115="Ya",1,IF(K115="Tidak",0,"Blm Diisi")),IF(J115="A/B/C",IF(K115="A",1,IF(K115="B",0.5,IF(K115="C",0,"Blm Diisi"))),IF(J115="A/B/C/D",IF(K115="A",1,IF(K115="B",0.67,IF(K115="C",0.33,IF(K115="D",0,"Blm Diisi")))),IF(J115="A/B/C/D/E",IF(K115="A",1,IF(K115="B",0.75,IF(K115="C",0.5,IF(K115="D",0.25,IF(K115="E",0,"Blm Diisi"))))),IF(J115="%",IF(K115="","Blm Diisi",K115),IF(J115="Jumlah",IF(K115="","Blm Diisi",""),IF(J115="Rupiah",IF(K115="","Blm Diisi",""),IF(J115="","","-"))))))))</f>
        <v>0</v>
      </c>
      <c r="M115" s="24"/>
      <c r="O115" s="26" t="s">
        <v>452</v>
      </c>
      <c r="P115" s="26" t="s">
        <v>453</v>
      </c>
      <c r="Q115" s="31" t="s">
        <v>454</v>
      </c>
    </row>
    <row r="116" spans="1:17">
      <c r="B116" s="18"/>
      <c r="C116" s="18"/>
      <c r="D116" s="18"/>
      <c r="E116" s="18" t="s">
        <v>71</v>
      </c>
      <c r="F116" s="18" t="s">
        <v>455</v>
      </c>
      <c r="G116" s="18"/>
      <c r="H116" s="23">
        <v>1</v>
      </c>
      <c r="I116" s="18"/>
      <c r="J116" s="23"/>
      <c r="K116" s="23"/>
      <c r="L116" s="23" t="str">
        <f>AVERAGE(L117:L119)*H116</f>
        <v>0</v>
      </c>
      <c r="M116" s="23" t="str">
        <f>L116/H116</f>
        <v>0</v>
      </c>
      <c r="N116" s="1"/>
      <c r="O116" s="18"/>
      <c r="P116" s="18"/>
      <c r="Q116" s="30"/>
    </row>
    <row r="117" spans="1:17">
      <c r="A117" t="s">
        <v>17</v>
      </c>
      <c r="B117" s="19"/>
      <c r="C117" s="19"/>
      <c r="D117" s="19"/>
      <c r="E117" s="19"/>
      <c r="F117" s="19" t="s">
        <v>18</v>
      </c>
      <c r="G117" s="19" t="s">
        <v>456</v>
      </c>
      <c r="H117" s="24"/>
      <c r="I117" s="19" t="s">
        <v>457</v>
      </c>
      <c r="J117" s="24" t="s">
        <v>102</v>
      </c>
      <c r="K117" s="25" t="s">
        <v>30</v>
      </c>
      <c r="L117" s="24" t="str">
        <f>IF(J117="Ya/Tidak",IF(K117="Ya",1,IF(K117="Tidak",0,"Blm Diisi")),IF(J117="A/B/C",IF(K117="A",1,IF(K117="B",0.5,IF(K117="C",0,"Blm Diisi"))),IF(J117="A/B/C/D",IF(K117="A",1,IF(K117="B",0.67,IF(K117="C",0.33,IF(K117="D",0,"Blm Diisi")))),IF(J117="A/B/C/D/E",IF(K117="A",1,IF(K117="B",0.75,IF(K117="C",0.5,IF(K117="D",0.25,IF(K117="E",0,"Blm Diisi"))))),IF(J117="%",IF(K117="","Blm Diisi",K117),IF(J117="Jumlah",IF(K117="","Blm Diisi",""),IF(J117="Rupiah",IF(K117="","Blm Diisi",""),IF(J117="","","-"))))))))</f>
        <v>0</v>
      </c>
      <c r="M117" s="24"/>
      <c r="O117" s="26" t="s">
        <v>458</v>
      </c>
      <c r="P117" s="26" t="s">
        <v>459</v>
      </c>
      <c r="Q117" s="31" t="s">
        <v>460</v>
      </c>
    </row>
    <row r="118" spans="1:17">
      <c r="A118" t="s">
        <v>17</v>
      </c>
      <c r="B118" s="19"/>
      <c r="C118" s="19"/>
      <c r="D118" s="19"/>
      <c r="E118" s="19"/>
      <c r="F118" s="19" t="s">
        <v>26</v>
      </c>
      <c r="G118" s="19" t="s">
        <v>461</v>
      </c>
      <c r="H118" s="24"/>
      <c r="I118" s="19" t="s">
        <v>462</v>
      </c>
      <c r="J118" s="24" t="s">
        <v>29</v>
      </c>
      <c r="K118" s="25" t="s">
        <v>30</v>
      </c>
      <c r="L118" s="24" t="str">
        <f>IF(J118="Ya/Tidak",IF(K118="Ya",1,IF(K118="Tidak",0,"Blm Diisi")),IF(J118="A/B/C",IF(K118="A",1,IF(K118="B",0.5,IF(K118="C",0,"Blm Diisi"))),IF(J118="A/B/C/D",IF(K118="A",1,IF(K118="B",0.67,IF(K118="C",0.33,IF(K118="D",0,"Blm Diisi")))),IF(J118="A/B/C/D/E",IF(K118="A",1,IF(K118="B",0.75,IF(K118="C",0.5,IF(K118="D",0.25,IF(K118="E",0,"Blm Diisi"))))),IF(J118="%",IF(K118="","Blm Diisi",K118),IF(J118="Jumlah",IF(K118="","Blm Diisi",""),IF(J118="Rupiah",IF(K118="","Blm Diisi",""),IF(J118="","","-"))))))))</f>
        <v>0</v>
      </c>
      <c r="M118" s="24"/>
      <c r="O118" s="26" t="s">
        <v>463</v>
      </c>
      <c r="P118" s="26" t="s">
        <v>464</v>
      </c>
      <c r="Q118" s="31" t="s">
        <v>465</v>
      </c>
    </row>
    <row r="119" spans="1:17">
      <c r="A119" t="s">
        <v>17</v>
      </c>
      <c r="B119" s="19"/>
      <c r="C119" s="19"/>
      <c r="D119" s="19"/>
      <c r="E119" s="19"/>
      <c r="F119" s="19" t="s">
        <v>46</v>
      </c>
      <c r="G119" s="19" t="s">
        <v>466</v>
      </c>
      <c r="H119" s="24"/>
      <c r="I119" s="19" t="s">
        <v>467</v>
      </c>
      <c r="J119" s="24" t="s">
        <v>56</v>
      </c>
      <c r="K119" s="25" t="s">
        <v>30</v>
      </c>
      <c r="L119" s="24" t="str">
        <f>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0</v>
      </c>
      <c r="M119" s="24"/>
      <c r="O119" s="26" t="s">
        <v>468</v>
      </c>
      <c r="P119" s="26" t="s">
        <v>469</v>
      </c>
      <c r="Q119" s="31" t="s">
        <v>470</v>
      </c>
    </row>
    <row r="120" spans="1:17">
      <c r="B120" s="18"/>
      <c r="C120" s="18"/>
      <c r="D120" s="18"/>
      <c r="E120" s="18" t="s">
        <v>218</v>
      </c>
      <c r="F120" s="18" t="s">
        <v>471</v>
      </c>
      <c r="G120" s="18"/>
      <c r="H120" s="23">
        <v>1</v>
      </c>
      <c r="I120" s="18"/>
      <c r="J120" s="23"/>
      <c r="K120" s="23"/>
      <c r="L120" s="23" t="str">
        <f>AVERAGE(L121:L123)*H120</f>
        <v>0</v>
      </c>
      <c r="M120" s="23" t="str">
        <f>L120/H120</f>
        <v>0</v>
      </c>
      <c r="N120" s="1"/>
      <c r="O120" s="18"/>
      <c r="P120" s="18"/>
      <c r="Q120" s="30"/>
    </row>
    <row r="121" spans="1:17">
      <c r="A121" t="s">
        <v>17</v>
      </c>
      <c r="B121" s="19"/>
      <c r="C121" s="19"/>
      <c r="D121" s="19"/>
      <c r="E121" s="19"/>
      <c r="F121" s="19" t="s">
        <v>18</v>
      </c>
      <c r="G121" s="19" t="s">
        <v>472</v>
      </c>
      <c r="H121" s="24"/>
      <c r="I121" s="19" t="s">
        <v>473</v>
      </c>
      <c r="J121" s="24" t="s">
        <v>56</v>
      </c>
      <c r="K121" s="25" t="s">
        <v>30</v>
      </c>
      <c r="L121" s="24" t="str">
        <f>IF(J121="Ya/Tidak",IF(K121="Ya",1,IF(K121="Tidak",0,"Blm Diisi")),IF(J121="A/B/C",IF(K121="A",1,IF(K121="B",0.5,IF(K121="C",0,"Blm Diisi"))),IF(J121="A/B/C/D",IF(K121="A",1,IF(K121="B",0.67,IF(K121="C",0.33,IF(K121="D",0,"Blm Diisi")))),IF(J121="A/B/C/D/E",IF(K121="A",1,IF(K121="B",0.75,IF(K121="C",0.5,IF(K121="D",0.25,IF(K121="E",0,"Blm Diisi"))))),IF(J121="%",IF(K121="","Blm Diisi",K121),IF(J121="Jumlah",IF(K121="","Blm Diisi",""),IF(J121="Rupiah",IF(K121="","Blm Diisi",""),IF(J121="","","-"))))))))</f>
        <v>0</v>
      </c>
      <c r="M121" s="24"/>
      <c r="O121" s="26" t="s">
        <v>474</v>
      </c>
      <c r="P121" s="26" t="s">
        <v>475</v>
      </c>
      <c r="Q121" s="31" t="s">
        <v>476</v>
      </c>
    </row>
    <row r="122" spans="1:17">
      <c r="A122" t="s">
        <v>17</v>
      </c>
      <c r="B122" s="19"/>
      <c r="C122" s="19"/>
      <c r="D122" s="19"/>
      <c r="E122" s="19"/>
      <c r="F122" s="19" t="s">
        <v>477</v>
      </c>
      <c r="G122" s="19" t="s">
        <v>478</v>
      </c>
      <c r="H122" s="24"/>
      <c r="I122" s="19" t="s">
        <v>479</v>
      </c>
      <c r="J122" s="24" t="s">
        <v>21</v>
      </c>
      <c r="K122" s="25" t="s">
        <v>22</v>
      </c>
      <c r="L122" s="24" t="str">
        <f>IF(J122="Ya/Tidak",IF(K122="Ya",1,IF(K122="Tidak",0,"Blm Diisi")),IF(J122="A/B/C",IF(K122="A",1,IF(K122="B",0.5,IF(K122="C",0,"Blm Diisi"))),IF(J122="A/B/C/D",IF(K122="A",1,IF(K122="B",0.67,IF(K122="C",0.33,IF(K122="D",0,"Blm Diisi")))),IF(J122="A/B/C/D/E",IF(K122="A",1,IF(K122="B",0.75,IF(K122="C",0.5,IF(K122="D",0.25,IF(K122="E",0,"Blm Diisi"))))),IF(J122="%",IF(K122="","Blm Diisi",K122),IF(J122="Jumlah",IF(K122="","Blm Diisi",""),IF(J122="Rupiah",IF(K122="","Blm Diisi",""),IF(J122="","","-"))))))))</f>
        <v>0</v>
      </c>
      <c r="M122" s="24"/>
      <c r="O122" s="26" t="s">
        <v>480</v>
      </c>
      <c r="P122" s="26" t="s">
        <v>481</v>
      </c>
      <c r="Q122" s="31" t="s">
        <v>482</v>
      </c>
    </row>
    <row r="123" spans="1:17">
      <c r="A123" t="s">
        <v>17</v>
      </c>
      <c r="B123" s="19"/>
      <c r="C123" s="19"/>
      <c r="D123" s="19"/>
      <c r="E123" s="19"/>
      <c r="F123" s="19" t="s">
        <v>26</v>
      </c>
      <c r="G123" s="19" t="s">
        <v>483</v>
      </c>
      <c r="H123" s="24"/>
      <c r="I123" s="19" t="s">
        <v>484</v>
      </c>
      <c r="J123" s="24" t="s">
        <v>29</v>
      </c>
      <c r="K123" s="25" t="s">
        <v>30</v>
      </c>
      <c r="L123" s="24" t="str">
        <f>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0</v>
      </c>
      <c r="M123" s="24"/>
      <c r="O123" s="26" t="s">
        <v>485</v>
      </c>
      <c r="P123" s="26" t="s">
        <v>486</v>
      </c>
      <c r="Q123" s="31" t="s">
        <v>487</v>
      </c>
    </row>
    <row r="124" spans="1:17">
      <c r="B124" s="16"/>
      <c r="C124" s="16" t="s">
        <v>488</v>
      </c>
      <c r="D124" s="16" t="s">
        <v>489</v>
      </c>
      <c r="E124" s="16"/>
      <c r="F124" s="16"/>
      <c r="G124" s="16"/>
      <c r="H124" s="21">
        <v>30</v>
      </c>
      <c r="I124" s="16"/>
      <c r="J124" s="21"/>
      <c r="K124" s="21"/>
      <c r="L124" s="21" t="str">
        <f>SUM(L125,L137,L147,L157,L166,L189)</f>
        <v>0</v>
      </c>
      <c r="M124" s="21" t="str">
        <f>L124/H124</f>
        <v>0</v>
      </c>
      <c r="N124" s="1"/>
      <c r="O124" s="16"/>
      <c r="P124" s="16"/>
      <c r="Q124" s="28"/>
    </row>
    <row r="125" spans="1:17">
      <c r="B125" s="17"/>
      <c r="C125" s="17"/>
      <c r="D125" s="17">
        <v>1.0</v>
      </c>
      <c r="E125" s="17" t="s">
        <v>14</v>
      </c>
      <c r="F125" s="17"/>
      <c r="G125" s="17"/>
      <c r="H125" s="22">
        <v>4</v>
      </c>
      <c r="I125" s="17"/>
      <c r="J125" s="22"/>
      <c r="K125" s="22"/>
      <c r="L125" s="22" t="str">
        <f>SUM(L126,L133,L135)</f>
        <v>0</v>
      </c>
      <c r="M125" s="22" t="str">
        <f>L125/H125</f>
        <v>0</v>
      </c>
      <c r="N125" s="1"/>
      <c r="O125" s="17"/>
      <c r="P125" s="17"/>
      <c r="Q125" s="29"/>
    </row>
    <row r="126" spans="1:17">
      <c r="B126" s="18"/>
      <c r="C126" s="18"/>
      <c r="D126" s="18"/>
      <c r="E126" s="18" t="s">
        <v>15</v>
      </c>
      <c r="F126" s="18" t="s">
        <v>490</v>
      </c>
      <c r="G126" s="18"/>
      <c r="H126" s="23">
        <v>2</v>
      </c>
      <c r="I126" s="18"/>
      <c r="J126" s="23"/>
      <c r="K126" s="23"/>
      <c r="L126" s="23" t="str">
        <f>AVERAGE(L127:L132)*H126</f>
        <v>0</v>
      </c>
      <c r="M126" s="23" t="str">
        <f>L126/H126</f>
        <v>0</v>
      </c>
      <c r="N126" s="1"/>
      <c r="O126" s="18"/>
      <c r="P126" s="18"/>
      <c r="Q126" s="30"/>
    </row>
    <row r="127" spans="1:17">
      <c r="A127" t="s">
        <v>491</v>
      </c>
      <c r="B127" s="19"/>
      <c r="C127" s="19"/>
      <c r="D127" s="19"/>
      <c r="E127" s="19"/>
      <c r="F127" s="19" t="s">
        <v>18</v>
      </c>
      <c r="G127" s="19" t="s">
        <v>492</v>
      </c>
      <c r="H127" s="24"/>
      <c r="I127" s="19" t="s">
        <v>493</v>
      </c>
      <c r="J127" s="24" t="s">
        <v>494</v>
      </c>
      <c r="K127" s="25" t="str">
        <f>IF(OR(K128="",K129=""),"Blm Diisi",IF(K129/K128&gt;1,1,K129/K128))</f>
        <v>0</v>
      </c>
      <c r="L127" s="24" t="str">
        <f>IF(J127="Ya/Tidak",IF(K127="Ya",1,IF(K127="Tidak",0,"Blm Diisi")),IF(J127="A/B/C",IF(K127="A",1,IF(K127="B",0.5,IF(K127="C",0,"Blm Diisi"))),IF(J127="A/B/C/D",IF(K127="A",1,IF(K127="B",0.67,IF(K127="C",0.33,IF(K127="D",0,"Blm Diisi")))),IF(J127="A/B/C/D/E",IF(K127="A",1,IF(K127="B",0.75,IF(K127="C",0.5,IF(K127="D",0.25,IF(K127="E",0,"Blm Diisi"))))),IF(J127="%",IF(K127="","Blm Diisi",K127),IF(J127="Jumlah",IF(K127="","Blm Diisi",""),IF(J127="Rupiah",IF(K127="","Blm Diisi",""),IF(J127="","","-"))))))))</f>
        <v>0</v>
      </c>
      <c r="M127" s="24"/>
      <c r="O127" s="26" t="s">
        <v>495</v>
      </c>
      <c r="P127" s="26" t="s">
        <v>496</v>
      </c>
      <c r="Q127" s="31" t="s">
        <v>497</v>
      </c>
    </row>
    <row r="128" spans="1:17">
      <c r="A128" t="s">
        <v>498</v>
      </c>
      <c r="B128" s="19"/>
      <c r="C128" s="19"/>
      <c r="D128" s="19"/>
      <c r="E128" s="19"/>
      <c r="F128" s="19"/>
      <c r="G128" s="19" t="s">
        <v>499</v>
      </c>
      <c r="H128" s="24"/>
      <c r="I128" s="19"/>
      <c r="J128" s="24" t="s">
        <v>500</v>
      </c>
      <c r="K128" s="25">
        <v>15</v>
      </c>
      <c r="L128" s="24" t="str">
        <f>IF(J128="Ya/Tidak",IF(K128="Ya",1,IF(K128="Tidak",0,"Blm Diisi")),IF(J128="A/B/C",IF(K128="A",1,IF(K128="B",0.5,IF(K128="C",0,"Blm Diisi"))),IF(J128="A/B/C/D",IF(K128="A",1,IF(K128="B",0.67,IF(K128="C",0.33,IF(K128="D",0,"Blm Diisi")))),IF(J128="A/B/C/D/E",IF(K128="A",1,IF(K128="B",0.75,IF(K128="C",0.5,IF(K128="D",0.25,IF(K128="E",0,"Blm Diisi"))))),IF(J128="%",IF(K128="","Blm Diisi",K128),IF(J128="Jumlah",IF(K128="","Blm Diisi",""),IF(J128="Rupiah",IF(K128="","Blm Diisi",""),IF(J128="","","-"))))))))</f>
        <v>0</v>
      </c>
      <c r="M128" s="24"/>
      <c r="O128" s="26"/>
      <c r="P128" s="26"/>
      <c r="Q128" s="31"/>
    </row>
    <row r="129" spans="1:17">
      <c r="A129" t="s">
        <v>498</v>
      </c>
      <c r="B129" s="19"/>
      <c r="C129" s="19"/>
      <c r="D129" s="19"/>
      <c r="E129" s="19"/>
      <c r="F129" s="19"/>
      <c r="G129" s="19" t="s">
        <v>501</v>
      </c>
      <c r="H129" s="24"/>
      <c r="I129" s="19"/>
      <c r="J129" s="24" t="s">
        <v>500</v>
      </c>
      <c r="K129" s="25">
        <v>8</v>
      </c>
      <c r="L129" s="24" t="str">
        <f>IF(J129="Ya/Tidak",IF(K129="Ya",1,IF(K129="Tidak",0,"Blm Diisi")),IF(J129="A/B/C",IF(K129="A",1,IF(K129="B",0.5,IF(K129="C",0,"Blm Diisi"))),IF(J129="A/B/C/D",IF(K129="A",1,IF(K129="B",0.67,IF(K129="C",0.33,IF(K129="D",0,"Blm Diisi")))),IF(J129="A/B/C/D/E",IF(K129="A",1,IF(K129="B",0.75,IF(K129="C",0.5,IF(K129="D",0.25,IF(K129="E",0,"Blm Diisi"))))),IF(J129="%",IF(K129="","Blm Diisi",K129),IF(J129="Jumlah",IF(K129="","Blm Diisi",""),IF(J129="Rupiah",IF(K129="","Blm Diisi",""),IF(J129="","","-"))))))))</f>
        <v>0</v>
      </c>
      <c r="M129" s="24"/>
      <c r="O129" s="26"/>
      <c r="P129" s="26"/>
      <c r="Q129" s="31"/>
    </row>
    <row r="130" spans="1:17">
      <c r="A130" t="s">
        <v>491</v>
      </c>
      <c r="B130" s="19"/>
      <c r="C130" s="19"/>
      <c r="D130" s="19"/>
      <c r="E130" s="19"/>
      <c r="F130" s="19" t="s">
        <v>26</v>
      </c>
      <c r="G130" s="19" t="s">
        <v>502</v>
      </c>
      <c r="H130" s="24"/>
      <c r="I130" s="19"/>
      <c r="J130" s="24" t="s">
        <v>494</v>
      </c>
      <c r="K130" s="25" t="str">
        <f>IF(OR(K131="",K132=""),"Blm Diisi",IF(K132/K131&gt;1,1,K132/K131))</f>
        <v>0</v>
      </c>
      <c r="L130" s="24" t="str">
        <f>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0</v>
      </c>
      <c r="M130" s="24"/>
      <c r="O130" s="26" t="s">
        <v>503</v>
      </c>
      <c r="P130" s="26" t="s">
        <v>504</v>
      </c>
      <c r="Q130" s="31" t="s">
        <v>505</v>
      </c>
    </row>
    <row r="131" spans="1:17">
      <c r="A131" t="s">
        <v>498</v>
      </c>
      <c r="B131" s="19"/>
      <c r="C131" s="19"/>
      <c r="D131" s="19"/>
      <c r="E131" s="19"/>
      <c r="F131" s="19"/>
      <c r="G131" s="19" t="s">
        <v>501</v>
      </c>
      <c r="H131" s="24"/>
      <c r="I131" s="19"/>
      <c r="J131" s="24" t="s">
        <v>500</v>
      </c>
      <c r="K131" s="25">
        <v>8</v>
      </c>
      <c r="L131" s="24" t="str">
        <f>IF(J131="Ya/Tidak",IF(K131="Ya",1,IF(K131="Tidak",0,"Blm Diisi")),IF(J131="A/B/C",IF(K131="A",1,IF(K131="B",0.5,IF(K131="C",0,"Blm Diisi"))),IF(J131="A/B/C/D",IF(K131="A",1,IF(K131="B",0.67,IF(K131="C",0.33,IF(K131="D",0,"Blm Diisi")))),IF(J131="A/B/C/D/E",IF(K131="A",1,IF(K131="B",0.75,IF(K131="C",0.5,IF(K131="D",0.25,IF(K131="E",0,"Blm Diisi"))))),IF(J131="%",IF(K131="","Blm Diisi",K131),IF(J131="Jumlah",IF(K131="","Blm Diisi",""),IF(J131="Rupiah",IF(K131="","Blm Diisi",""),IF(J131="","","-"))))))))</f>
        <v>0</v>
      </c>
      <c r="M131" s="24"/>
      <c r="O131" s="26"/>
      <c r="P131" s="26"/>
      <c r="Q131" s="31"/>
    </row>
    <row r="132" spans="1:17">
      <c r="A132" t="s">
        <v>498</v>
      </c>
      <c r="B132" s="19"/>
      <c r="C132" s="19"/>
      <c r="D132" s="19"/>
      <c r="E132" s="19"/>
      <c r="F132" s="19"/>
      <c r="G132" s="19" t="s">
        <v>506</v>
      </c>
      <c r="H132" s="24"/>
      <c r="I132" s="19"/>
      <c r="J132" s="24" t="s">
        <v>500</v>
      </c>
      <c r="K132" s="25">
        <v>4</v>
      </c>
      <c r="L132" s="24" t="str">
        <f>IF(J132="Ya/Tidak",IF(K132="Ya",1,IF(K132="Tidak",0,"Blm Diisi")),IF(J132="A/B/C",IF(K132="A",1,IF(K132="B",0.5,IF(K132="C",0,"Blm Diisi"))),IF(J132="A/B/C/D",IF(K132="A",1,IF(K132="B",0.67,IF(K132="C",0.33,IF(K132="D",0,"Blm Diisi")))),IF(J132="A/B/C/D/E",IF(K132="A",1,IF(K132="B",0.75,IF(K132="C",0.5,IF(K132="D",0.25,IF(K132="E",0,"Blm Diisi"))))),IF(J132="%",IF(K132="","Blm Diisi",K132),IF(J132="Jumlah",IF(K132="","Blm Diisi",""),IF(J132="Rupiah",IF(K132="","Blm Diisi",""),IF(J132="","","-"))))))))</f>
        <v>0</v>
      </c>
      <c r="M132" s="24"/>
      <c r="O132" s="26"/>
      <c r="P132" s="26"/>
      <c r="Q132" s="31"/>
    </row>
    <row r="133" spans="1:17">
      <c r="B133" s="18"/>
      <c r="C133" s="18"/>
      <c r="D133" s="18"/>
      <c r="E133" s="18" t="s">
        <v>34</v>
      </c>
      <c r="F133" s="18" t="s">
        <v>507</v>
      </c>
      <c r="G133" s="18"/>
      <c r="H133" s="23">
        <v>1</v>
      </c>
      <c r="I133" s="18"/>
      <c r="J133" s="23"/>
      <c r="K133" s="23"/>
      <c r="L133" s="23" t="str">
        <f>AVERAGE(L134)*H133</f>
        <v>0</v>
      </c>
      <c r="M133" s="23" t="str">
        <f>L133/H133</f>
        <v>0</v>
      </c>
      <c r="N133" s="1"/>
      <c r="O133" s="18"/>
      <c r="P133" s="18"/>
      <c r="Q133" s="30"/>
    </row>
    <row r="134" spans="1:17">
      <c r="A134" t="s">
        <v>17</v>
      </c>
      <c r="B134" s="19"/>
      <c r="C134" s="19"/>
      <c r="D134" s="19"/>
      <c r="E134" s="19"/>
      <c r="F134" s="19" t="s">
        <v>508</v>
      </c>
      <c r="G134" s="19" t="s">
        <v>509</v>
      </c>
      <c r="H134" s="24"/>
      <c r="I134" s="19" t="s">
        <v>510</v>
      </c>
      <c r="J134" s="24" t="s">
        <v>102</v>
      </c>
      <c r="K134" s="25" t="s">
        <v>30</v>
      </c>
      <c r="L134" s="24" t="str">
        <f>IF(J134="Ya/Tidak",IF(K134="Ya",1,IF(K134="Tidak",0,"Blm Diisi")),IF(J134="A/B/C",IF(K134="A",1,IF(K134="B",0.5,IF(K134="C",0,"Blm Diisi"))),IF(J134="A/B/C/D",IF(K134="A",1,IF(K134="B",0.67,IF(K134="C",0.33,IF(K134="D",0,"Blm Diisi")))),IF(J134="A/B/C/D/E",IF(K134="A",1,IF(K134="B",0.75,IF(K134="C",0.5,IF(K134="D",0.25,IF(K134="E",0,"Blm Diisi"))))),IF(J134="%",IF(K134="","Blm Diisi",K134),IF(J134="Jumlah",IF(K134="","Blm Diisi",""),IF(J134="Rupiah",IF(K134="","Blm Diisi",""),IF(J134="","","-"))))))))</f>
        <v>0</v>
      </c>
      <c r="M134" s="24"/>
      <c r="O134" s="26" t="s">
        <v>511</v>
      </c>
      <c r="P134" s="26" t="s">
        <v>512</v>
      </c>
      <c r="Q134" s="31" t="s">
        <v>513</v>
      </c>
    </row>
    <row r="135" spans="1:17">
      <c r="B135" s="18"/>
      <c r="C135" s="18"/>
      <c r="D135" s="18"/>
      <c r="E135" s="18" t="s">
        <v>52</v>
      </c>
      <c r="F135" s="18" t="s">
        <v>514</v>
      </c>
      <c r="G135" s="18"/>
      <c r="H135" s="23">
        <v>1</v>
      </c>
      <c r="I135" s="18"/>
      <c r="J135" s="23"/>
      <c r="K135" s="23"/>
      <c r="L135" s="23" t="str">
        <f>AVERAGE(L136)*H135</f>
        <v>0</v>
      </c>
      <c r="M135" s="23" t="str">
        <f>L135/H135</f>
        <v>0</v>
      </c>
      <c r="N135" s="1"/>
      <c r="O135" s="18"/>
      <c r="P135" s="18"/>
      <c r="Q135" s="30"/>
    </row>
    <row r="136" spans="1:17">
      <c r="A136" t="s">
        <v>17</v>
      </c>
      <c r="B136" s="19"/>
      <c r="C136" s="19"/>
      <c r="D136" s="19"/>
      <c r="E136" s="19"/>
      <c r="F136" s="19" t="s">
        <v>508</v>
      </c>
      <c r="G136" s="19" t="s">
        <v>515</v>
      </c>
      <c r="H136" s="24"/>
      <c r="I136" s="19" t="s">
        <v>516</v>
      </c>
      <c r="J136" s="24" t="s">
        <v>56</v>
      </c>
      <c r="K136" s="25" t="s">
        <v>30</v>
      </c>
      <c r="L136" s="24" t="str">
        <f>IF(J136="Ya/Tidak",IF(K136="Ya",1,IF(K136="Tidak",0,"Blm Diisi")),IF(J136="A/B/C",IF(K136="A",1,IF(K136="B",0.5,IF(K136="C",0,"Blm Diisi"))),IF(J136="A/B/C/D",IF(K136="A",1,IF(K136="B",0.67,IF(K136="C",0.33,IF(K136="D",0,"Blm Diisi")))),IF(J136="A/B/C/D/E",IF(K136="A",1,IF(K136="B",0.75,IF(K136="C",0.5,IF(K136="D",0.25,IF(K136="E",0,"Blm Diisi"))))),IF(J136="%",IF(K136="","Blm Diisi",K136),IF(J136="Jumlah",IF(K136="","Blm Diisi",""),IF(J136="Rupiah",IF(K136="","Blm Diisi",""),IF(J136="","","-"))))))))</f>
        <v>0</v>
      </c>
      <c r="M136" s="24"/>
      <c r="O136" s="26" t="s">
        <v>517</v>
      </c>
      <c r="P136" s="26" t="s">
        <v>518</v>
      </c>
      <c r="Q136" s="31" t="s">
        <v>519</v>
      </c>
    </row>
    <row r="137" spans="1:17">
      <c r="B137" s="17"/>
      <c r="C137" s="17"/>
      <c r="D137" s="17">
        <v>2.0</v>
      </c>
      <c r="E137" s="17" t="s">
        <v>94</v>
      </c>
      <c r="F137" s="17"/>
      <c r="G137" s="17"/>
      <c r="H137" s="22">
        <v>3.5</v>
      </c>
      <c r="I137" s="17"/>
      <c r="J137" s="22"/>
      <c r="K137" s="22"/>
      <c r="L137" s="22" t="str">
        <f>SUM(L138,L140,L143)</f>
        <v>0</v>
      </c>
      <c r="M137" s="22" t="str">
        <f>L137/H137</f>
        <v>0</v>
      </c>
      <c r="N137" s="1"/>
      <c r="O137" s="17"/>
      <c r="P137" s="17"/>
      <c r="Q137" s="29"/>
    </row>
    <row r="138" spans="1:17">
      <c r="B138" s="18"/>
      <c r="C138" s="18"/>
      <c r="D138" s="18"/>
      <c r="E138" s="18" t="s">
        <v>15</v>
      </c>
      <c r="F138" s="18" t="s">
        <v>520</v>
      </c>
      <c r="G138" s="18"/>
      <c r="H138" s="23">
        <v>0.5</v>
      </c>
      <c r="I138" s="18"/>
      <c r="J138" s="23"/>
      <c r="K138" s="23"/>
      <c r="L138" s="23" t="str">
        <f>AVERAGE(L139)*H138</f>
        <v>0</v>
      </c>
      <c r="M138" s="23" t="str">
        <f>L138/H138</f>
        <v>0</v>
      </c>
      <c r="N138" s="1"/>
      <c r="O138" s="18"/>
      <c r="P138" s="18"/>
      <c r="Q138" s="30"/>
    </row>
    <row r="139" spans="1:17">
      <c r="A139" t="s">
        <v>17</v>
      </c>
      <c r="B139" s="19"/>
      <c r="C139" s="19"/>
      <c r="D139" s="19"/>
      <c r="E139" s="19"/>
      <c r="F139" s="19" t="s">
        <v>508</v>
      </c>
      <c r="G139" s="19" t="s">
        <v>521</v>
      </c>
      <c r="H139" s="24"/>
      <c r="I139" s="19" t="s">
        <v>522</v>
      </c>
      <c r="J139" s="24" t="s">
        <v>56</v>
      </c>
      <c r="K139" s="25" t="s">
        <v>30</v>
      </c>
      <c r="L139" s="24" t="str">
        <f>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0</v>
      </c>
      <c r="M139" s="24"/>
      <c r="O139" s="26"/>
      <c r="P139" s="26" t="s">
        <v>523</v>
      </c>
      <c r="Q139" s="31" t="s">
        <v>524</v>
      </c>
    </row>
    <row r="140" spans="1:17">
      <c r="B140" s="18"/>
      <c r="C140" s="18"/>
      <c r="D140" s="18"/>
      <c r="E140" s="18" t="s">
        <v>34</v>
      </c>
      <c r="F140" s="18" t="s">
        <v>525</v>
      </c>
      <c r="G140" s="18"/>
      <c r="H140" s="23">
        <v>1</v>
      </c>
      <c r="I140" s="18"/>
      <c r="J140" s="23"/>
      <c r="K140" s="23"/>
      <c r="L140" s="23" t="str">
        <f>AVERAGE(L141:L142)*H140</f>
        <v>0</v>
      </c>
      <c r="M140" s="23" t="str">
        <f>L140/H140</f>
        <v>0</v>
      </c>
      <c r="N140" s="1"/>
      <c r="O140" s="18"/>
      <c r="P140" s="18"/>
      <c r="Q140" s="30"/>
    </row>
    <row r="141" spans="1:17">
      <c r="A141" t="s">
        <v>17</v>
      </c>
      <c r="B141" s="19"/>
      <c r="C141" s="19"/>
      <c r="D141" s="19"/>
      <c r="E141" s="19"/>
      <c r="F141" s="19" t="s">
        <v>526</v>
      </c>
      <c r="G141" s="19" t="s">
        <v>527</v>
      </c>
      <c r="H141" s="24"/>
      <c r="I141" s="19" t="s">
        <v>528</v>
      </c>
      <c r="J141" s="24" t="s">
        <v>29</v>
      </c>
      <c r="K141" s="25" t="s">
        <v>30</v>
      </c>
      <c r="L141" s="24" t="str">
        <f>IF(J141="Ya/Tidak",IF(K141="Ya",1,IF(K141="Tidak",0,"Blm Diisi")),IF(J141="A/B/C",IF(K141="A",1,IF(K141="B",0.5,IF(K141="C",0,"Blm Diisi"))),IF(J141="A/B/C/D",IF(K141="A",1,IF(K141="B",0.67,IF(K141="C",0.33,IF(K141="D",0,"Blm Diisi")))),IF(J141="A/B/C/D/E",IF(K141="A",1,IF(K141="B",0.75,IF(K141="C",0.5,IF(K141="D",0.25,IF(K141="E",0,"Blm Diisi"))))),IF(J141="%",IF(K141="","Blm Diisi",K141),IF(J141="Jumlah",IF(K141="","Blm Diisi",""),IF(J141="Rupiah",IF(K141="","Blm Diisi",""),IF(J141="","","-"))))))))</f>
        <v>0</v>
      </c>
      <c r="M141" s="24"/>
      <c r="O141" s="26"/>
      <c r="P141" s="26" t="s">
        <v>120</v>
      </c>
      <c r="Q141" s="31" t="s">
        <v>529</v>
      </c>
    </row>
    <row r="142" spans="1:17">
      <c r="A142" t="s">
        <v>17</v>
      </c>
      <c r="B142" s="19"/>
      <c r="C142" s="19"/>
      <c r="D142" s="19"/>
      <c r="E142" s="19"/>
      <c r="F142" s="19" t="s">
        <v>530</v>
      </c>
      <c r="G142" s="19" t="s">
        <v>531</v>
      </c>
      <c r="H142" s="24"/>
      <c r="I142" s="19" t="s">
        <v>532</v>
      </c>
      <c r="J142" s="24" t="s">
        <v>29</v>
      </c>
      <c r="K142" s="25" t="s">
        <v>30</v>
      </c>
      <c r="L142" s="24" t="str">
        <f>IF(J142="Ya/Tidak",IF(K142="Ya",1,IF(K142="Tidak",0,"Blm Diisi")),IF(J142="A/B/C",IF(K142="A",1,IF(K142="B",0.5,IF(K142="C",0,"Blm Diisi"))),IF(J142="A/B/C/D",IF(K142="A",1,IF(K142="B",0.67,IF(K142="C",0.33,IF(K142="D",0,"Blm Diisi")))),IF(J142="A/B/C/D/E",IF(K142="A",1,IF(K142="B",0.75,IF(K142="C",0.5,IF(K142="D",0.25,IF(K142="E",0,"Blm Diisi"))))),IF(J142="%",IF(K142="","Blm Diisi",K142),IF(J142="Jumlah",IF(K142="","Blm Diisi",""),IF(J142="Rupiah",IF(K142="","Blm Diisi",""),IF(J142="","","-"))))))))</f>
        <v>0</v>
      </c>
      <c r="M142" s="24"/>
      <c r="O142" s="26"/>
      <c r="P142" s="26" t="s">
        <v>120</v>
      </c>
      <c r="Q142" s="31" t="s">
        <v>533</v>
      </c>
    </row>
    <row r="143" spans="1:17">
      <c r="B143" s="18"/>
      <c r="C143" s="18"/>
      <c r="D143" s="18"/>
      <c r="E143" s="18" t="s">
        <v>52</v>
      </c>
      <c r="F143" s="18" t="s">
        <v>534</v>
      </c>
      <c r="G143" s="18"/>
      <c r="H143" s="23">
        <v>2</v>
      </c>
      <c r="I143" s="18"/>
      <c r="J143" s="23"/>
      <c r="K143" s="23"/>
      <c r="L143" s="23" t="str">
        <f>AVERAGE(L144:L146)*H143</f>
        <v>0</v>
      </c>
      <c r="M143" s="23" t="str">
        <f>L143/H143</f>
        <v>0</v>
      </c>
      <c r="N143" s="1"/>
      <c r="O143" s="18"/>
      <c r="P143" s="18"/>
      <c r="Q143" s="30"/>
    </row>
    <row r="144" spans="1:17">
      <c r="A144" t="s">
        <v>17</v>
      </c>
      <c r="B144" s="19"/>
      <c r="C144" s="19"/>
      <c r="D144" s="19"/>
      <c r="E144" s="19"/>
      <c r="F144" s="19" t="s">
        <v>18</v>
      </c>
      <c r="G144" s="19" t="s">
        <v>535</v>
      </c>
      <c r="H144" s="24"/>
      <c r="I144" s="19" t="s">
        <v>536</v>
      </c>
      <c r="J144" s="24" t="s">
        <v>102</v>
      </c>
      <c r="K144" s="25" t="s">
        <v>30</v>
      </c>
      <c r="L144" s="24" t="str">
        <f>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0</v>
      </c>
      <c r="M144" s="24"/>
      <c r="O144" s="26"/>
      <c r="P144" s="26" t="s">
        <v>537</v>
      </c>
      <c r="Q144" s="31" t="s">
        <v>538</v>
      </c>
    </row>
    <row r="145" spans="1:17">
      <c r="A145" t="s">
        <v>17</v>
      </c>
      <c r="B145" s="19"/>
      <c r="C145" s="19"/>
      <c r="D145" s="19"/>
      <c r="E145" s="19"/>
      <c r="F145" s="19" t="s">
        <v>26</v>
      </c>
      <c r="G145" s="19" t="s">
        <v>539</v>
      </c>
      <c r="H145" s="24"/>
      <c r="I145" s="19" t="s">
        <v>540</v>
      </c>
      <c r="J145" s="24" t="s">
        <v>102</v>
      </c>
      <c r="K145" s="25" t="s">
        <v>30</v>
      </c>
      <c r="L145" s="24" t="str">
        <f>IF(J145="Ya/Tidak",IF(K145="Ya",1,IF(K145="Tidak",0,"Blm Diisi")),IF(J145="A/B/C",IF(K145="A",1,IF(K145="B",0.5,IF(K145="C",0,"Blm Diisi"))),IF(J145="A/B/C/D",IF(K145="A",1,IF(K145="B",0.67,IF(K145="C",0.33,IF(K145="D",0,"Blm Diisi")))),IF(J145="A/B/C/D/E",IF(K145="A",1,IF(K145="B",0.75,IF(K145="C",0.5,IF(K145="D",0.25,IF(K145="E",0,"Blm Diisi"))))),IF(J145="%",IF(K145="","Blm Diisi",K145),IF(J145="Jumlah",IF(K145="","Blm Diisi",""),IF(J145="Rupiah",IF(K145="","Blm Diisi",""),IF(J145="","","-"))))))))</f>
        <v>0</v>
      </c>
      <c r="M145" s="24"/>
      <c r="O145" s="26"/>
      <c r="P145" s="26" t="s">
        <v>537</v>
      </c>
      <c r="Q145" s="31" t="s">
        <v>541</v>
      </c>
    </row>
    <row r="146" spans="1:17">
      <c r="A146" t="s">
        <v>17</v>
      </c>
      <c r="B146" s="19"/>
      <c r="C146" s="19"/>
      <c r="D146" s="19"/>
      <c r="E146" s="19"/>
      <c r="F146" s="19" t="s">
        <v>46</v>
      </c>
      <c r="G146" s="19" t="s">
        <v>542</v>
      </c>
      <c r="H146" s="24"/>
      <c r="I146" s="19" t="s">
        <v>543</v>
      </c>
      <c r="J146" s="24" t="s">
        <v>102</v>
      </c>
      <c r="K146" s="25" t="s">
        <v>30</v>
      </c>
      <c r="L146" s="24" t="str">
        <f>IF(J146="Ya/Tidak",IF(K146="Ya",1,IF(K146="Tidak",0,"Blm Diisi")),IF(J146="A/B/C",IF(K146="A",1,IF(K146="B",0.5,IF(K146="C",0,"Blm Diisi"))),IF(J146="A/B/C/D",IF(K146="A",1,IF(K146="B",0.67,IF(K146="C",0.33,IF(K146="D",0,"Blm Diisi")))),IF(J146="A/B/C/D/E",IF(K146="A",1,IF(K146="B",0.75,IF(K146="C",0.5,IF(K146="D",0.25,IF(K146="E",0,"Blm Diisi"))))),IF(J146="%",IF(K146="","Blm Diisi",K146),IF(J146="Jumlah",IF(K146="","Blm Diisi",""),IF(J146="Rupiah",IF(K146="","Blm Diisi",""),IF(J146="","","-"))))))))</f>
        <v>0</v>
      </c>
      <c r="M146" s="24"/>
      <c r="O146" s="26"/>
      <c r="P146" s="26" t="s">
        <v>537</v>
      </c>
      <c r="Q146" s="31" t="s">
        <v>544</v>
      </c>
    </row>
    <row r="147" spans="1:17">
      <c r="B147" s="17"/>
      <c r="C147" s="17"/>
      <c r="D147" s="17">
        <v>3.0</v>
      </c>
      <c r="E147" s="17" t="s">
        <v>136</v>
      </c>
      <c r="F147" s="17"/>
      <c r="G147" s="17"/>
      <c r="H147" s="22">
        <v>5</v>
      </c>
      <c r="I147" s="17"/>
      <c r="J147" s="22"/>
      <c r="K147" s="22"/>
      <c r="L147" s="22" t="str">
        <f>SUM(L148,L150,L152)</f>
        <v>0</v>
      </c>
      <c r="M147" s="22" t="str">
        <f>L147/H147</f>
        <v>0</v>
      </c>
      <c r="N147" s="1"/>
      <c r="O147" s="17"/>
      <c r="P147" s="17"/>
      <c r="Q147" s="29"/>
    </row>
    <row r="148" spans="1:17">
      <c r="B148" s="18"/>
      <c r="C148" s="18"/>
      <c r="D148" s="18"/>
      <c r="E148" s="18" t="s">
        <v>15</v>
      </c>
      <c r="F148" s="18" t="s">
        <v>545</v>
      </c>
      <c r="G148" s="18"/>
      <c r="H148" s="23">
        <v>1.5</v>
      </c>
      <c r="I148" s="18"/>
      <c r="J148" s="23"/>
      <c r="K148" s="23"/>
      <c r="L148" s="23" t="str">
        <f>AVERAGE(L149)*H148</f>
        <v>0</v>
      </c>
      <c r="M148" s="23" t="str">
        <f>L148/H148</f>
        <v>0</v>
      </c>
      <c r="N148" s="1"/>
      <c r="O148" s="18"/>
      <c r="P148" s="18"/>
      <c r="Q148" s="30"/>
    </row>
    <row r="149" spans="1:17">
      <c r="A149" t="s">
        <v>17</v>
      </c>
      <c r="B149" s="19"/>
      <c r="C149" s="19"/>
      <c r="D149" s="19"/>
      <c r="E149" s="19"/>
      <c r="F149" s="19" t="s">
        <v>526</v>
      </c>
      <c r="G149" s="19" t="s">
        <v>546</v>
      </c>
      <c r="H149" s="24"/>
      <c r="I149" s="19" t="s">
        <v>547</v>
      </c>
      <c r="J149" s="24" t="s">
        <v>29</v>
      </c>
      <c r="K149" s="25" t="s">
        <v>30</v>
      </c>
      <c r="L149" s="24" t="str">
        <f>IF(J149="Ya/Tidak",IF(K149="Ya",1,IF(K149="Tidak",0,"Blm Diisi")),IF(J149="A/B/C",IF(K149="A",1,IF(K149="B",0.5,IF(K149="C",0,"Blm Diisi"))),IF(J149="A/B/C/D",IF(K149="A",1,IF(K149="B",0.67,IF(K149="C",0.33,IF(K149="D",0,"Blm Diisi")))),IF(J149="A/B/C/D/E",IF(K149="A",1,IF(K149="B",0.75,IF(K149="C",0.5,IF(K149="D",0.25,IF(K149="E",0,"Blm Diisi"))))),IF(J149="%",IF(K149="","Blm Diisi",K149),IF(J149="Jumlah",IF(K149="","Blm Diisi",""),IF(J149="Rupiah",IF(K149="","Blm Diisi",""),IF(J149="","","-"))))))))</f>
        <v>0</v>
      </c>
      <c r="M149" s="24"/>
      <c r="O149" s="26" t="s">
        <v>548</v>
      </c>
      <c r="P149" s="26" t="s">
        <v>203</v>
      </c>
      <c r="Q149" s="31" t="s">
        <v>549</v>
      </c>
    </row>
    <row r="150" spans="1:17">
      <c r="B150" s="18"/>
      <c r="C150" s="18"/>
      <c r="D150" s="18"/>
      <c r="E150" s="18" t="s">
        <v>34</v>
      </c>
      <c r="F150" s="18" t="s">
        <v>550</v>
      </c>
      <c r="G150" s="18"/>
      <c r="H150" s="23">
        <v>1.5</v>
      </c>
      <c r="I150" s="18"/>
      <c r="J150" s="23"/>
      <c r="K150" s="23"/>
      <c r="L150" s="23" t="str">
        <f>AVERAGE(L151)*H150</f>
        <v>0</v>
      </c>
      <c r="M150" s="23" t="str">
        <f>L150/H150</f>
        <v>0</v>
      </c>
      <c r="N150" s="1"/>
      <c r="O150" s="18"/>
      <c r="P150" s="18"/>
      <c r="Q150" s="30"/>
    </row>
    <row r="151" spans="1:17">
      <c r="A151" t="s">
        <v>17</v>
      </c>
      <c r="B151" s="19"/>
      <c r="C151" s="19"/>
      <c r="D151" s="19"/>
      <c r="E151" s="19"/>
      <c r="F151" s="19" t="s">
        <v>526</v>
      </c>
      <c r="G151" s="19" t="s">
        <v>551</v>
      </c>
      <c r="H151" s="24"/>
      <c r="I151" s="19" t="s">
        <v>552</v>
      </c>
      <c r="J151" s="24" t="s">
        <v>29</v>
      </c>
      <c r="K151" s="25" t="s">
        <v>30</v>
      </c>
      <c r="L151" s="24" t="str">
        <f>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0</v>
      </c>
      <c r="M151" s="24"/>
      <c r="O151" s="26" t="s">
        <v>553</v>
      </c>
      <c r="P151" s="26"/>
      <c r="Q151" s="31"/>
    </row>
    <row r="152" spans="1:17">
      <c r="B152" s="18"/>
      <c r="C152" s="18"/>
      <c r="D152" s="18"/>
      <c r="E152" s="18" t="s">
        <v>52</v>
      </c>
      <c r="F152" s="18" t="s">
        <v>554</v>
      </c>
      <c r="G152" s="18"/>
      <c r="H152" s="23">
        <v>2</v>
      </c>
      <c r="I152" s="18"/>
      <c r="J152" s="23"/>
      <c r="K152" s="23"/>
      <c r="L152" s="23" t="str">
        <f>AVERAGE(L153:L156)*H152</f>
        <v>0</v>
      </c>
      <c r="M152" s="23" t="str">
        <f>L152/H152</f>
        <v>0</v>
      </c>
      <c r="N152" s="1"/>
      <c r="O152" s="18"/>
      <c r="P152" s="18"/>
      <c r="Q152" s="30"/>
    </row>
    <row r="153" spans="1:17">
      <c r="A153" t="s">
        <v>491</v>
      </c>
      <c r="B153" s="19"/>
      <c r="C153" s="19"/>
      <c r="D153" s="19"/>
      <c r="E153" s="19"/>
      <c r="F153" s="19" t="s">
        <v>526</v>
      </c>
      <c r="G153" s="19" t="s">
        <v>555</v>
      </c>
      <c r="H153" s="24"/>
      <c r="I153" s="19" t="s">
        <v>556</v>
      </c>
      <c r="J153" s="24" t="s">
        <v>494</v>
      </c>
      <c r="K153" s="25" t="str">
        <f>IF(OR(K154="",K155="",K156=""),"Blm Diisi",IF(AND(K154=0,K155=0),1,IF((K154-K155)/K154&lt;0,0,(K154-K155)/K154)))</f>
        <v>0</v>
      </c>
      <c r="L153" s="24" t="str">
        <f>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0</v>
      </c>
      <c r="M153" s="24"/>
      <c r="O153" s="26"/>
      <c r="P153" s="26" t="s">
        <v>557</v>
      </c>
      <c r="Q153" s="31" t="s">
        <v>558</v>
      </c>
    </row>
    <row r="154" spans="1:17">
      <c r="A154" t="s">
        <v>498</v>
      </c>
      <c r="B154" s="19"/>
      <c r="C154" s="19"/>
      <c r="D154" s="19"/>
      <c r="E154" s="19"/>
      <c r="F154" s="19"/>
      <c r="G154" s="19" t="s">
        <v>559</v>
      </c>
      <c r="H154" s="24"/>
      <c r="I154" s="19"/>
      <c r="J154" s="24" t="s">
        <v>500</v>
      </c>
      <c r="K154" s="25">
        <v>0</v>
      </c>
      <c r="L154" s="24" t="str">
        <f>IF(J154="Ya/Tidak",IF(K154="Ya",1,IF(K154="Tidak",0,"Blm Diisi")),IF(J154="A/B/C",IF(K154="A",1,IF(K154="B",0.5,IF(K154="C",0,"Blm Diisi"))),IF(J154="A/B/C/D",IF(K154="A",1,IF(K154="B",0.67,IF(K154="C",0.33,IF(K154="D",0,"Blm Diisi")))),IF(J154="A/B/C/D/E",IF(K154="A",1,IF(K154="B",0.75,IF(K154="C",0.5,IF(K154="D",0.25,IF(K154="E",0,"Blm Diisi"))))),IF(J154="%",IF(K154="","Blm Diisi",K154),IF(J154="Jumlah",IF(K154="","Blm Diisi",""),IF(J154="Rupiah",IF(K154="","Blm Diisi",""),IF(J154="","","-"))))))))</f>
        <v>0</v>
      </c>
      <c r="M154" s="24"/>
      <c r="O154" s="26"/>
      <c r="P154" s="26"/>
      <c r="Q154" s="31"/>
    </row>
    <row r="155" spans="1:17">
      <c r="A155" t="s">
        <v>498</v>
      </c>
      <c r="B155" s="19"/>
      <c r="C155" s="19"/>
      <c r="D155" s="19"/>
      <c r="E155" s="19"/>
      <c r="F155" s="19"/>
      <c r="G155" s="19" t="s">
        <v>560</v>
      </c>
      <c r="H155" s="24"/>
      <c r="I155" s="19"/>
      <c r="J155" s="24" t="s">
        <v>500</v>
      </c>
      <c r="K155" s="25">
        <v>1</v>
      </c>
      <c r="L155" s="24" t="str">
        <f>IF(J155="Ya/Tidak",IF(K155="Ya",1,IF(K155="Tidak",0,"Blm Diisi")),IF(J155="A/B/C",IF(K155="A",1,IF(K155="B",0.5,IF(K155="C",0,"Blm Diisi"))),IF(J155="A/B/C/D",IF(K155="A",1,IF(K155="B",0.67,IF(K155="C",0.33,IF(K155="D",0,"Blm Diisi")))),IF(J155="A/B/C/D/E",IF(K155="A",1,IF(K155="B",0.75,IF(K155="C",0.5,IF(K155="D",0.25,IF(K155="E",0,"Blm Diisi"))))),IF(J155="%",IF(K155="","Blm Diisi",K155),IF(J155="Jumlah",IF(K155="","Blm Diisi",""),IF(J155="Rupiah",IF(K155="","Blm Diisi",""),IF(J155="","","-"))))))))</f>
        <v>0</v>
      </c>
      <c r="M155" s="24"/>
      <c r="O155" s="26"/>
      <c r="P155" s="26"/>
      <c r="Q155" s="31"/>
    </row>
    <row r="156" spans="1:17">
      <c r="A156" t="s">
        <v>498</v>
      </c>
      <c r="B156" s="19"/>
      <c r="C156" s="19"/>
      <c r="D156" s="19"/>
      <c r="E156" s="19"/>
      <c r="F156" s="19"/>
      <c r="G156" s="19" t="s">
        <v>561</v>
      </c>
      <c r="H156" s="24"/>
      <c r="I156" s="19"/>
      <c r="J156" s="24" t="s">
        <v>500</v>
      </c>
      <c r="K156" s="25">
        <v>1</v>
      </c>
      <c r="L156" s="24" t="str">
        <f>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0</v>
      </c>
      <c r="M156" s="24"/>
      <c r="O156" s="26"/>
      <c r="P156" s="26"/>
      <c r="Q156" s="31"/>
    </row>
    <row r="157" spans="1:17">
      <c r="B157" s="17"/>
      <c r="C157" s="17"/>
      <c r="D157" s="17">
        <v>4.0</v>
      </c>
      <c r="E157" s="17" t="s">
        <v>232</v>
      </c>
      <c r="F157" s="17"/>
      <c r="G157" s="17"/>
      <c r="H157" s="22">
        <v>5</v>
      </c>
      <c r="I157" s="17"/>
      <c r="J157" s="22"/>
      <c r="K157" s="22"/>
      <c r="L157" s="22" t="str">
        <f>SUM(L158,L162,L164)</f>
        <v>0</v>
      </c>
      <c r="M157" s="22"/>
      <c r="N157" s="1"/>
      <c r="O157" s="17"/>
      <c r="P157" s="17"/>
      <c r="Q157" s="29"/>
    </row>
    <row r="158" spans="1:17">
      <c r="B158" s="18"/>
      <c r="C158" s="18"/>
      <c r="D158" s="18"/>
      <c r="E158" s="18" t="s">
        <v>15</v>
      </c>
      <c r="F158" s="18" t="s">
        <v>562</v>
      </c>
      <c r="G158" s="18"/>
      <c r="H158" s="23">
        <v>2</v>
      </c>
      <c r="I158" s="18"/>
      <c r="J158" s="23"/>
      <c r="K158" s="23"/>
      <c r="L158" s="23" t="str">
        <f>AVERAGE(L159:L161)*H158</f>
        <v>0</v>
      </c>
      <c r="M158" s="23" t="str">
        <f>L158/H158</f>
        <v>0</v>
      </c>
      <c r="N158" s="1"/>
      <c r="O158" s="18"/>
      <c r="P158" s="18"/>
      <c r="Q158" s="30"/>
    </row>
    <row r="159" spans="1:17">
      <c r="A159" t="s">
        <v>491</v>
      </c>
      <c r="B159" s="19"/>
      <c r="C159" s="19"/>
      <c r="D159" s="19"/>
      <c r="E159" s="19"/>
      <c r="F159" s="19" t="s">
        <v>508</v>
      </c>
      <c r="G159" s="19" t="s">
        <v>563</v>
      </c>
      <c r="H159" s="24"/>
      <c r="I159" s="19" t="s">
        <v>564</v>
      </c>
      <c r="J159" s="24" t="s">
        <v>494</v>
      </c>
      <c r="K159" s="25" t="str">
        <f>IF(OR(K160="",K161=""),"Blm Diisi",IF(K161/K160&gt;1,1,K161/K160))</f>
        <v>0</v>
      </c>
      <c r="L159" s="24" t="str">
        <f>IF(J159="Ya/Tidak",IF(K159="Ya",1,IF(K159="Tidak",0,"Blm Diisi")),IF(J159="A/B/C",IF(K159="A",1,IF(K159="B",0.5,IF(K159="C",0,"Blm Diisi"))),IF(J159="A/B/C/D",IF(K159="A",1,IF(K159="B",0.67,IF(K159="C",0.33,IF(K159="D",0,"Blm Diisi")))),IF(J159="A/B/C/D/E",IF(K159="A",1,IF(K159="B",0.75,IF(K159="C",0.5,IF(K159="D",0.25,IF(K159="E",0,"Blm Diisi"))))),IF(J159="%",IF(K159="","Blm Diisi",K159),IF(J159="Jumlah",IF(K159="","Blm Diisi",""),IF(J159="Rupiah",IF(K159="","Blm Diisi",""),IF(J159="","","-"))))))))</f>
        <v>0</v>
      </c>
      <c r="M159" s="24"/>
      <c r="O159" s="26" t="s">
        <v>565</v>
      </c>
      <c r="P159" s="26" t="s">
        <v>566</v>
      </c>
      <c r="Q159" s="31" t="s">
        <v>567</v>
      </c>
    </row>
    <row r="160" spans="1:17">
      <c r="A160" t="s">
        <v>498</v>
      </c>
      <c r="B160" s="19"/>
      <c r="C160" s="19"/>
      <c r="D160" s="19"/>
      <c r="E160" s="19"/>
      <c r="F160" s="19"/>
      <c r="G160" s="19" t="s">
        <v>568</v>
      </c>
      <c r="H160" s="24"/>
      <c r="I160" s="19"/>
      <c r="J160" s="24" t="s">
        <v>500</v>
      </c>
      <c r="K160" s="25">
        <v>8</v>
      </c>
      <c r="L160" s="24" t="str">
        <f>IF(J160="Ya/Tidak",IF(K160="Ya",1,IF(K160="Tidak",0,"Blm Diisi")),IF(J160="A/B/C",IF(K160="A",1,IF(K160="B",0.5,IF(K160="C",0,"Blm Diisi"))),IF(J160="A/B/C/D",IF(K160="A",1,IF(K160="B",0.67,IF(K160="C",0.33,IF(K160="D",0,"Blm Diisi")))),IF(J160="A/B/C/D/E",IF(K160="A",1,IF(K160="B",0.75,IF(K160="C",0.5,IF(K160="D",0.25,IF(K160="E",0,"Blm Diisi"))))),IF(J160="%",IF(K160="","Blm Diisi",K160),IF(J160="Jumlah",IF(K160="","Blm Diisi",""),IF(J160="Rupiah",IF(K160="","Blm Diisi",""),IF(J160="","","-"))))))))</f>
        <v>0</v>
      </c>
      <c r="M160" s="24"/>
      <c r="O160" s="26"/>
      <c r="P160" s="26"/>
      <c r="Q160" s="31"/>
    </row>
    <row r="161" spans="1:17">
      <c r="A161" t="s">
        <v>498</v>
      </c>
      <c r="B161" s="19"/>
      <c r="C161" s="19"/>
      <c r="D161" s="19"/>
      <c r="E161" s="19"/>
      <c r="F161" s="19"/>
      <c r="G161" s="19" t="s">
        <v>569</v>
      </c>
      <c r="H161" s="24"/>
      <c r="I161" s="19"/>
      <c r="J161" s="24" t="s">
        <v>500</v>
      </c>
      <c r="K161" s="25">
        <v>5</v>
      </c>
      <c r="L161" s="24" t="str">
        <f>IF(J161="Ya/Tidak",IF(K161="Ya",1,IF(K161="Tidak",0,"Blm Diisi")),IF(J161="A/B/C",IF(K161="A",1,IF(K161="B",0.5,IF(K161="C",0,"Blm Diisi"))),IF(J161="A/B/C/D",IF(K161="A",1,IF(K161="B",0.67,IF(K161="C",0.33,IF(K161="D",0,"Blm Diisi")))),IF(J161="A/B/C/D/E",IF(K161="A",1,IF(K161="B",0.75,IF(K161="C",0.5,IF(K161="D",0.25,IF(K161="E",0,"Blm Diisi"))))),IF(J161="%",IF(K161="","Blm Diisi",K161),IF(J161="Jumlah",IF(K161="","Blm Diisi",""),IF(J161="Rupiah",IF(K161="","Blm Diisi",""),IF(J161="","","-"))))))))</f>
        <v>0</v>
      </c>
      <c r="M161" s="24"/>
      <c r="O161" s="26"/>
      <c r="P161" s="26"/>
      <c r="Q161" s="31"/>
    </row>
    <row r="162" spans="1:17">
      <c r="B162" s="18"/>
      <c r="C162" s="18"/>
      <c r="D162" s="18"/>
      <c r="E162" s="18" t="s">
        <v>34</v>
      </c>
      <c r="F162" s="18" t="s">
        <v>570</v>
      </c>
      <c r="G162" s="18"/>
      <c r="H162" s="23">
        <v>1.5</v>
      </c>
      <c r="I162" s="18"/>
      <c r="J162" s="23"/>
      <c r="K162" s="23"/>
      <c r="L162" s="23" t="str">
        <f>AVERAGE(L163)*H162</f>
        <v>0</v>
      </c>
      <c r="M162" s="23" t="str">
        <f>L162/H162</f>
        <v>0</v>
      </c>
      <c r="N162" s="1"/>
      <c r="O162" s="18"/>
      <c r="P162" s="18"/>
      <c r="Q162" s="30"/>
    </row>
    <row r="163" spans="1:17">
      <c r="A163" t="s">
        <v>17</v>
      </c>
      <c r="B163" s="19"/>
      <c r="C163" s="19"/>
      <c r="D163" s="19"/>
      <c r="E163" s="19"/>
      <c r="F163" s="19" t="s">
        <v>508</v>
      </c>
      <c r="G163" s="19" t="s">
        <v>571</v>
      </c>
      <c r="H163" s="24"/>
      <c r="I163" s="19" t="s">
        <v>572</v>
      </c>
      <c r="J163" s="24" t="s">
        <v>56</v>
      </c>
      <c r="K163" s="25" t="s">
        <v>30</v>
      </c>
      <c r="L163" s="24" t="str">
        <f>IF(J163="Ya/Tidak",IF(K163="Ya",1,IF(K163="Tidak",0,"Blm Diisi")),IF(J163="A/B/C",IF(K163="A",1,IF(K163="B",0.5,IF(K163="C",0,"Blm Diisi"))),IF(J163="A/B/C/D",IF(K163="A",1,IF(K163="B",0.67,IF(K163="C",0.33,IF(K163="D",0,"Blm Diisi")))),IF(J163="A/B/C/D/E",IF(K163="A",1,IF(K163="B",0.75,IF(K163="C",0.5,IF(K163="D",0.25,IF(K163="E",0,"Blm Diisi"))))),IF(J163="%",IF(K163="","Blm Diisi",K163),IF(J163="Jumlah",IF(K163="","Blm Diisi",""),IF(J163="Rupiah",IF(K163="","Blm Diisi",""),IF(J163="","","-"))))))))</f>
        <v>0</v>
      </c>
      <c r="M163" s="24"/>
      <c r="O163" s="26" t="s">
        <v>573</v>
      </c>
      <c r="P163" s="26" t="s">
        <v>574</v>
      </c>
      <c r="Q163" s="31" t="s">
        <v>575</v>
      </c>
    </row>
    <row r="164" spans="1:17">
      <c r="B164" s="18"/>
      <c r="C164" s="18"/>
      <c r="D164" s="18"/>
      <c r="E164" s="18" t="s">
        <v>52</v>
      </c>
      <c r="F164" s="18" t="s">
        <v>576</v>
      </c>
      <c r="G164" s="18"/>
      <c r="H164" s="23">
        <v>1.5</v>
      </c>
      <c r="I164" s="18"/>
      <c r="J164" s="23"/>
      <c r="K164" s="23"/>
      <c r="L164" s="23" t="str">
        <f>AVERAGE(L165)*H164</f>
        <v>0</v>
      </c>
      <c r="M164" s="23" t="str">
        <f>L164/H164</f>
        <v>0</v>
      </c>
      <c r="N164" s="1"/>
      <c r="O164" s="18"/>
      <c r="P164" s="18"/>
      <c r="Q164" s="30"/>
    </row>
    <row r="165" spans="1:17">
      <c r="A165" t="s">
        <v>17</v>
      </c>
      <c r="B165" s="19"/>
      <c r="C165" s="19"/>
      <c r="D165" s="19"/>
      <c r="E165" s="19"/>
      <c r="F165" s="19" t="s">
        <v>508</v>
      </c>
      <c r="G165" s="19" t="s">
        <v>577</v>
      </c>
      <c r="H165" s="24"/>
      <c r="I165" s="19" t="s">
        <v>578</v>
      </c>
      <c r="J165" s="24" t="s">
        <v>56</v>
      </c>
      <c r="K165" s="25" t="s">
        <v>57</v>
      </c>
      <c r="L165" s="24" t="str">
        <f>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0</v>
      </c>
      <c r="M165" s="24"/>
      <c r="O165" s="26" t="s">
        <v>579</v>
      </c>
      <c r="P165" s="26" t="s">
        <v>580</v>
      </c>
      <c r="Q165" s="31" t="s">
        <v>581</v>
      </c>
    </row>
    <row r="166" spans="1:17">
      <c r="B166" s="17"/>
      <c r="C166" s="17"/>
      <c r="D166" s="17">
        <v>5.0</v>
      </c>
      <c r="E166" s="17" t="s">
        <v>292</v>
      </c>
      <c r="F166" s="17"/>
      <c r="G166" s="17"/>
      <c r="H166" s="22">
        <v>7.5</v>
      </c>
      <c r="I166" s="17"/>
      <c r="J166" s="22"/>
      <c r="K166" s="22"/>
      <c r="L166" s="22" t="str">
        <f>SUM(L167,L169,L174)</f>
        <v>0</v>
      </c>
      <c r="M166" s="22" t="str">
        <f>L166/H166</f>
        <v>0</v>
      </c>
      <c r="N166" s="1"/>
      <c r="O166" s="17"/>
      <c r="P166" s="17"/>
      <c r="Q166" s="29"/>
    </row>
    <row r="167" spans="1:17">
      <c r="B167" s="18"/>
      <c r="C167" s="18"/>
      <c r="D167" s="18"/>
      <c r="E167" s="18" t="s">
        <v>15</v>
      </c>
      <c r="F167" s="18" t="s">
        <v>582</v>
      </c>
      <c r="G167" s="18"/>
      <c r="H167" s="23">
        <v>2.5</v>
      </c>
      <c r="I167" s="18"/>
      <c r="J167" s="23"/>
      <c r="K167" s="23"/>
      <c r="L167" s="23" t="str">
        <f>AVERAGE(L168:L168)*H167</f>
        <v>0</v>
      </c>
      <c r="M167" s="23" t="str">
        <f>L167/H167</f>
        <v>0</v>
      </c>
      <c r="N167" s="1"/>
      <c r="O167" s="18"/>
      <c r="P167" s="18"/>
      <c r="Q167" s="30"/>
    </row>
    <row r="168" spans="1:17">
      <c r="A168" t="s">
        <v>17</v>
      </c>
      <c r="B168" s="19"/>
      <c r="C168" s="19"/>
      <c r="D168" s="19"/>
      <c r="E168" s="19"/>
      <c r="F168" s="19" t="s">
        <v>508</v>
      </c>
      <c r="G168" s="19" t="s">
        <v>583</v>
      </c>
      <c r="H168" s="24"/>
      <c r="I168" s="19" t="s">
        <v>584</v>
      </c>
      <c r="J168" s="24" t="s">
        <v>102</v>
      </c>
      <c r="K168" s="25" t="s">
        <v>57</v>
      </c>
      <c r="L168" s="24" t="str">
        <f>IF(J168="Ya/Tidak",IF(K168="Ya",1,IF(K168="Tidak",0,"Blm Diisi")),IF(J168="A/B/C",IF(K168="A",1,IF(K168="B",0.5,IF(K168="C",0,"Blm Diisi"))),IF(J168="A/B/C/D",IF(K168="A",1,IF(K168="B",0.67,IF(K168="C",0.33,IF(K168="D",0,"Blm Diisi")))),IF(J168="A/B/C/D/E",IF(K168="A",1,IF(K168="B",0.75,IF(K168="C",0.5,IF(K168="D",0.25,IF(K168="E",0,"Blm Diisi"))))),IF(J168="%",IF(K168="","Blm Diisi",K168),IF(J168="Jumlah",IF(K168="","Blm Diisi",""),IF(J168="Rupiah",IF(K168="","Blm Diisi",""),IF(J168="","","-"))))))))</f>
        <v>0</v>
      </c>
      <c r="M168" s="24"/>
      <c r="O168" s="26" t="s">
        <v>585</v>
      </c>
      <c r="P168" s="26" t="s">
        <v>586</v>
      </c>
      <c r="Q168" s="31" t="s">
        <v>587</v>
      </c>
    </row>
    <row r="169" spans="1:17">
      <c r="B169" s="18"/>
      <c r="C169" s="18"/>
      <c r="D169" s="18"/>
      <c r="E169" s="18" t="s">
        <v>34</v>
      </c>
      <c r="F169" s="18" t="s">
        <v>588</v>
      </c>
      <c r="G169" s="18"/>
      <c r="H169" s="23">
        <v>3</v>
      </c>
      <c r="I169" s="18"/>
      <c r="J169" s="23" t="s">
        <v>494</v>
      </c>
      <c r="K169" s="23"/>
      <c r="L169" s="23" t="str">
        <f>AVERAGE(L170:L173)*H169</f>
        <v>0</v>
      </c>
      <c r="M169" s="23" t="str">
        <f>L169/H169</f>
        <v>0</v>
      </c>
      <c r="N169" s="1"/>
      <c r="O169" s="18"/>
      <c r="P169" s="18"/>
      <c r="Q169" s="30"/>
    </row>
    <row r="170" spans="1:17">
      <c r="A170" t="s">
        <v>491</v>
      </c>
      <c r="B170" s="19"/>
      <c r="C170" s="19"/>
      <c r="D170" s="19"/>
      <c r="E170" s="19"/>
      <c r="F170" s="19" t="s">
        <v>508</v>
      </c>
      <c r="G170" s="19" t="s">
        <v>589</v>
      </c>
      <c r="H170" s="24"/>
      <c r="I170" s="19" t="s">
        <v>590</v>
      </c>
      <c r="J170" s="24" t="s">
        <v>494</v>
      </c>
      <c r="K170" s="25" t="str">
        <f>IF(OR(K171="",K173="",K172=""),"Blm Diisi",IF(K173/K171&gt;1,1,K173/K171))</f>
        <v>0</v>
      </c>
      <c r="L170" s="24" t="str">
        <f>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0</v>
      </c>
      <c r="M170" s="24"/>
      <c r="O170" s="26" t="s">
        <v>591</v>
      </c>
      <c r="P170" s="26" t="s">
        <v>592</v>
      </c>
      <c r="Q170" s="31" t="s">
        <v>593</v>
      </c>
    </row>
    <row r="171" spans="1:17">
      <c r="A171" t="s">
        <v>498</v>
      </c>
      <c r="B171" s="19"/>
      <c r="C171" s="19"/>
      <c r="D171" s="19"/>
      <c r="E171" s="19"/>
      <c r="F171" s="19"/>
      <c r="G171" s="19" t="s">
        <v>594</v>
      </c>
      <c r="H171" s="24"/>
      <c r="I171" s="19"/>
      <c r="J171" s="24" t="s">
        <v>500</v>
      </c>
      <c r="K171" s="25">
        <v>1</v>
      </c>
      <c r="L171" s="24" t="str">
        <f>IF(J171="Ya/Tidak",IF(K171="Ya",1,IF(K171="Tidak",0,"Blm Diisi")),IF(J171="A/B/C",IF(K171="A",1,IF(K171="B",0.5,IF(K171="C",0,"Blm Diisi"))),IF(J171="A/B/C/D",IF(K171="A",1,IF(K171="B",0.67,IF(K171="C",0.33,IF(K171="D",0,"Blm Diisi")))),IF(J171="A/B/C/D/E",IF(K171="A",1,IF(K171="B",0.75,IF(K171="C",0.5,IF(K171="D",0.25,IF(K171="E",0,"Blm Diisi"))))),IF(J171="%",IF(K171="","Blm Diisi",K171),IF(J171="Jumlah",IF(K171="","Blm Diisi",""),IF(J171="Rupiah",IF(K171="","Blm Diisi",""),IF(J171="","","-"))))))))</f>
        <v>0</v>
      </c>
      <c r="M171" s="24"/>
      <c r="O171" s="26"/>
      <c r="P171" s="26"/>
      <c r="Q171" s="31"/>
    </row>
    <row r="172" spans="1:17">
      <c r="A172" t="s">
        <v>498</v>
      </c>
      <c r="B172" s="19"/>
      <c r="C172" s="19"/>
      <c r="D172" s="19"/>
      <c r="E172" s="19"/>
      <c r="F172" s="19"/>
      <c r="G172" s="19" t="s">
        <v>595</v>
      </c>
      <c r="H172" s="24"/>
      <c r="I172" s="19"/>
      <c r="J172" s="24" t="s">
        <v>500</v>
      </c>
      <c r="K172" s="25">
        <v>0</v>
      </c>
      <c r="L172" s="24" t="str">
        <f>IF(J172="Ya/Tidak",IF(K172="Ya",1,IF(K172="Tidak",0,"Blm Diisi")),IF(J172="A/B/C",IF(K172="A",1,IF(K172="B",0.5,IF(K172="C",0,"Blm Diisi"))),IF(J172="A/B/C/D",IF(K172="A",1,IF(K172="B",0.67,IF(K172="C",0.33,IF(K172="D",0,"Blm Diisi")))),IF(J172="A/B/C/D/E",IF(K172="A",1,IF(K172="B",0.75,IF(K172="C",0.5,IF(K172="D",0.25,IF(K172="E",0,"Blm Diisi"))))),IF(J172="%",IF(K172="","Blm Diisi",K172),IF(J172="Jumlah",IF(K172="","Blm Diisi",""),IF(J172="Rupiah",IF(K172="","Blm Diisi",""),IF(J172="","","-"))))))))</f>
        <v>0</v>
      </c>
      <c r="M172" s="24"/>
      <c r="O172" s="26"/>
      <c r="P172" s="26"/>
      <c r="Q172" s="31"/>
    </row>
    <row r="173" spans="1:17">
      <c r="A173" t="s">
        <v>498</v>
      </c>
      <c r="B173" s="19"/>
      <c r="C173" s="19"/>
      <c r="D173" s="19"/>
      <c r="E173" s="19"/>
      <c r="F173" s="19"/>
      <c r="G173" s="19" t="s">
        <v>596</v>
      </c>
      <c r="H173" s="24"/>
      <c r="I173" s="19"/>
      <c r="J173" s="24" t="s">
        <v>500</v>
      </c>
      <c r="K173" s="25">
        <v>1</v>
      </c>
      <c r="L173" s="24" t="str">
        <f>IF(J173="Ya/Tidak",IF(K173="Ya",1,IF(K173="Tidak",0,"Blm Diisi")),IF(J173="A/B/C",IF(K173="A",1,IF(K173="B",0.5,IF(K173="C",0,"Blm Diisi"))),IF(J173="A/B/C/D",IF(K173="A",1,IF(K173="B",0.67,IF(K173="C",0.33,IF(K173="D",0,"Blm Diisi")))),IF(J173="A/B/C/D/E",IF(K173="A",1,IF(K173="B",0.75,IF(K173="C",0.5,IF(K173="D",0.25,IF(K173="E",0,"Blm Diisi"))))),IF(J173="%",IF(K173="","Blm Diisi",K173),IF(J173="Jumlah",IF(K173="","Blm Diisi",""),IF(J173="Rupiah",IF(K173="","Blm Diisi",""),IF(J173="","","-"))))))))</f>
        <v>0</v>
      </c>
      <c r="M173" s="24"/>
      <c r="O173" s="26"/>
      <c r="P173" s="26"/>
      <c r="Q173" s="31"/>
    </row>
    <row r="174" spans="1:17">
      <c r="B174" s="18"/>
      <c r="C174" s="18"/>
      <c r="D174" s="18"/>
      <c r="E174" s="18" t="s">
        <v>52</v>
      </c>
      <c r="F174" s="18" t="s">
        <v>597</v>
      </c>
      <c r="G174" s="18"/>
      <c r="H174" s="23">
        <v>2</v>
      </c>
      <c r="I174" s="18"/>
      <c r="J174" s="23" t="s">
        <v>494</v>
      </c>
      <c r="K174" s="23"/>
      <c r="L174" s="23" t="str">
        <f>AVERAGE(L175,L182)*H174</f>
        <v>0</v>
      </c>
      <c r="M174" s="23" t="str">
        <f>L174/H174</f>
        <v>0</v>
      </c>
      <c r="N174" s="1"/>
      <c r="O174" s="18"/>
      <c r="P174" s="18"/>
      <c r="Q174" s="30"/>
    </row>
    <row r="175" spans="1:17">
      <c r="A175" t="s">
        <v>598</v>
      </c>
      <c r="B175" s="19"/>
      <c r="C175" s="19"/>
      <c r="D175" s="19"/>
      <c r="E175" s="19"/>
      <c r="F175" s="19" t="s">
        <v>508</v>
      </c>
      <c r="G175" s="19" t="s">
        <v>599</v>
      </c>
      <c r="H175" s="24">
        <v>1</v>
      </c>
      <c r="I175" s="19"/>
      <c r="J175" s="24"/>
      <c r="K175" s="25"/>
      <c r="L175" s="24" t="str">
        <f>AVERAGE(L176:L181)*H175</f>
        <v>0</v>
      </c>
      <c r="M175" s="24"/>
      <c r="O175" s="26"/>
      <c r="P175" s="26"/>
      <c r="Q175" s="31"/>
    </row>
    <row r="176" spans="1:17">
      <c r="A176" t="s">
        <v>491</v>
      </c>
      <c r="B176" s="19"/>
      <c r="C176" s="19"/>
      <c r="D176" s="19"/>
      <c r="E176" s="19"/>
      <c r="F176" s="19" t="s">
        <v>508</v>
      </c>
      <c r="G176" s="19" t="s">
        <v>600</v>
      </c>
      <c r="H176" s="24"/>
      <c r="I176" s="19" t="s">
        <v>601</v>
      </c>
      <c r="J176" s="24" t="s">
        <v>494</v>
      </c>
      <c r="K176" s="25" t="str">
        <f>IF(OR(K177="",K181=""),"Blm Diisi",IF(K181/K177&gt;1,1,K181/K177))</f>
        <v>0</v>
      </c>
      <c r="L176" s="24" t="str">
        <f>IF(J176="Ya/Tidak",IF(K176="Ya",1,IF(K176="Tidak",0,"Blm Diisi")),IF(J176="A/B/C",IF(K176="A",1,IF(K176="B",0.5,IF(K176="C",0,"Blm Diisi"))),IF(J176="A/B/C/D",IF(K176="A",1,IF(K176="B",0.67,IF(K176="C",0.33,IF(K176="D",0,"Blm Diisi")))),IF(J176="A/B/C/D/E",IF(K176="A",1,IF(K176="B",0.75,IF(K176="C",0.5,IF(K176="D",0.25,IF(K176="E",0,"Blm Diisi"))))),IF(J176="%",IF(K176="","Blm Diisi",K176),IF(J176="Jumlah",IF(K176="","Blm Diisi",""),IF(J176="Rupiah",IF(K176="","Blm Diisi",""),IF(J176="","","-"))))))))</f>
        <v>0</v>
      </c>
      <c r="M176" s="24"/>
      <c r="O176" s="26" t="s">
        <v>602</v>
      </c>
      <c r="P176" s="26" t="s">
        <v>603</v>
      </c>
      <c r="Q176" s="31" t="s">
        <v>604</v>
      </c>
    </row>
    <row r="177" spans="1:17">
      <c r="A177" t="s">
        <v>498</v>
      </c>
      <c r="B177" s="19"/>
      <c r="C177" s="19"/>
      <c r="D177" s="19"/>
      <c r="E177" s="19"/>
      <c r="F177" s="19"/>
      <c r="G177" s="19" t="s">
        <v>605</v>
      </c>
      <c r="H177" s="24"/>
      <c r="I177" s="19"/>
      <c r="J177" s="24" t="s">
        <v>500</v>
      </c>
      <c r="K177" s="25">
        <v>32</v>
      </c>
      <c r="L177" s="24" t="str">
        <f>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0</v>
      </c>
      <c r="M177" s="24"/>
      <c r="O177" s="26"/>
      <c r="P177" s="26"/>
      <c r="Q177" s="31"/>
    </row>
    <row r="178" spans="1:17">
      <c r="A178" t="s">
        <v>498</v>
      </c>
      <c r="B178" s="19"/>
      <c r="C178" s="19"/>
      <c r="D178" s="19"/>
      <c r="E178" s="19"/>
      <c r="F178" s="19"/>
      <c r="G178" s="19" t="s">
        <v>606</v>
      </c>
      <c r="H178" s="24"/>
      <c r="I178" s="19"/>
      <c r="J178" s="24" t="s">
        <v>500</v>
      </c>
      <c r="K178" s="25">
        <v>1</v>
      </c>
      <c r="L178" s="24" t="str">
        <f>IF(J178="Ya/Tidak",IF(K178="Ya",1,IF(K178="Tidak",0,"Blm Diisi")),IF(J178="A/B/C",IF(K178="A",1,IF(K178="B",0.5,IF(K178="C",0,"Blm Diisi"))),IF(J178="A/B/C/D",IF(K178="A",1,IF(K178="B",0.67,IF(K178="C",0.33,IF(K178="D",0,"Blm Diisi")))),IF(J178="A/B/C/D/E",IF(K178="A",1,IF(K178="B",0.75,IF(K178="C",0.5,IF(K178="D",0.25,IF(K178="E",0,"Blm Diisi"))))),IF(J178="%",IF(K178="","Blm Diisi",K178),IF(J178="Jumlah",IF(K178="","Blm Diisi",""),IF(J178="Rupiah",IF(K178="","Blm Diisi",""),IF(J178="","","-"))))))))</f>
        <v>0</v>
      </c>
      <c r="M178" s="24"/>
      <c r="O178" s="26"/>
      <c r="P178" s="26"/>
      <c r="Q178" s="31"/>
    </row>
    <row r="179" spans="1:17">
      <c r="A179" t="s">
        <v>498</v>
      </c>
      <c r="B179" s="19"/>
      <c r="C179" s="19"/>
      <c r="D179" s="19"/>
      <c r="E179" s="19"/>
      <c r="F179" s="19"/>
      <c r="G179" s="19" t="s">
        <v>607</v>
      </c>
      <c r="H179" s="24"/>
      <c r="I179" s="19"/>
      <c r="J179" s="24" t="s">
        <v>500</v>
      </c>
      <c r="K179" s="25">
        <v>5</v>
      </c>
      <c r="L179" s="24" t="str">
        <f>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0</v>
      </c>
      <c r="M179" s="24"/>
      <c r="O179" s="26"/>
      <c r="P179" s="26"/>
      <c r="Q179" s="31"/>
    </row>
    <row r="180" spans="1:17">
      <c r="A180" t="s">
        <v>498</v>
      </c>
      <c r="B180" s="19"/>
      <c r="C180" s="19"/>
      <c r="D180" s="19"/>
      <c r="E180" s="19"/>
      <c r="F180" s="19"/>
      <c r="G180" s="19" t="s">
        <v>608</v>
      </c>
      <c r="H180" s="24"/>
      <c r="I180" s="19"/>
      <c r="J180" s="24" t="s">
        <v>500</v>
      </c>
      <c r="K180" s="25">
        <v>26</v>
      </c>
      <c r="L180" s="24" t="str">
        <f>IF(J180="Ya/Tidak",IF(K180="Ya",1,IF(K180="Tidak",0,"Blm Diisi")),IF(J180="A/B/C",IF(K180="A",1,IF(K180="B",0.5,IF(K180="C",0,"Blm Diisi"))),IF(J180="A/B/C/D",IF(K180="A",1,IF(K180="B",0.67,IF(K180="C",0.33,IF(K180="D",0,"Blm Diisi")))),IF(J180="A/B/C/D/E",IF(K180="A",1,IF(K180="B",0.75,IF(K180="C",0.5,IF(K180="D",0.25,IF(K180="E",0,"Blm Diisi"))))),IF(J180="%",IF(K180="","Blm Diisi",K180),IF(J180="Jumlah",IF(K180="","Blm Diisi",""),IF(J180="Rupiah",IF(K180="","Blm Diisi",""),IF(J180="","","-"))))))))</f>
        <v>0</v>
      </c>
      <c r="M180" s="24"/>
      <c r="O180" s="26"/>
      <c r="P180" s="26"/>
      <c r="Q180" s="31"/>
    </row>
    <row r="181" spans="1:17">
      <c r="A181" t="s">
        <v>498</v>
      </c>
      <c r="B181" s="19"/>
      <c r="C181" s="19"/>
      <c r="D181" s="19"/>
      <c r="E181" s="19"/>
      <c r="F181" s="19"/>
      <c r="G181" s="19" t="s">
        <v>609</v>
      </c>
      <c r="H181" s="24"/>
      <c r="I181" s="19"/>
      <c r="J181" s="24" t="s">
        <v>500</v>
      </c>
      <c r="K181" s="25">
        <v>32</v>
      </c>
      <c r="L181" s="24" t="str">
        <f>IF(J181="Ya/Tidak",IF(K181="Ya",1,IF(K181="Tidak",0,"Blm Diisi")),IF(J181="A/B/C",IF(K181="A",1,IF(K181="B",0.5,IF(K181="C",0,"Blm Diisi"))),IF(J181="A/B/C/D",IF(K181="A",1,IF(K181="B",0.67,IF(K181="C",0.33,IF(K181="D",0,"Blm Diisi")))),IF(J181="A/B/C/D/E",IF(K181="A",1,IF(K181="B",0.75,IF(K181="C",0.5,IF(K181="D",0.25,IF(K181="E",0,"Blm Diisi"))))),IF(J181="%",IF(K181="","Blm Diisi",K181),IF(J181="Jumlah",IF(K181="","Blm Diisi",""),IF(J181="Rupiah",IF(K181="","Blm Diisi",""),IF(J181="","","-"))))))))</f>
        <v>0</v>
      </c>
      <c r="M181" s="24"/>
      <c r="O181" s="26"/>
      <c r="P181" s="26"/>
      <c r="Q181" s="31"/>
    </row>
    <row r="182" spans="1:17">
      <c r="A182" t="s">
        <v>598</v>
      </c>
      <c r="B182" s="19"/>
      <c r="C182" s="19"/>
      <c r="D182" s="19"/>
      <c r="E182" s="19"/>
      <c r="F182" s="19" t="s">
        <v>508</v>
      </c>
      <c r="G182" s="19" t="s">
        <v>610</v>
      </c>
      <c r="H182" s="24">
        <v>1</v>
      </c>
      <c r="I182" s="19"/>
      <c r="J182" s="24"/>
      <c r="K182" s="25"/>
      <c r="L182" s="24" t="str">
        <f>AVERAGE(L183:L188)*H182</f>
        <v>0</v>
      </c>
      <c r="M182" s="24"/>
      <c r="O182" s="26"/>
      <c r="P182" s="26"/>
      <c r="Q182" s="31"/>
    </row>
    <row r="183" spans="1:17">
      <c r="A183" t="s">
        <v>491</v>
      </c>
      <c r="B183" s="19"/>
      <c r="C183" s="19"/>
      <c r="D183" s="19"/>
      <c r="E183" s="19"/>
      <c r="F183" s="19" t="s">
        <v>508</v>
      </c>
      <c r="G183" s="19" t="s">
        <v>611</v>
      </c>
      <c r="H183" s="24"/>
      <c r="I183" s="19" t="s">
        <v>612</v>
      </c>
      <c r="J183" s="24" t="s">
        <v>494</v>
      </c>
      <c r="K183" s="25" t="str">
        <f>IF(OR(K184="",K188=""),"Blm Diisi",IF(K188/K184&gt;1,1,K188/K184))</f>
        <v>0</v>
      </c>
      <c r="L183" s="24" t="str">
        <f>IF(J183="Ya/Tidak",IF(K183="Ya",1,IF(K183="Tidak",0,"Blm Diisi")),IF(J183="A/B/C",IF(K183="A",1,IF(K183="B",0.5,IF(K183="C",0,"Blm Diisi"))),IF(J183="A/B/C/D",IF(K183="A",1,IF(K183="B",0.67,IF(K183="C",0.33,IF(K183="D",0,"Blm Diisi")))),IF(J183="A/B/C/D/E",IF(K183="A",1,IF(K183="B",0.75,IF(K183="C",0.5,IF(K183="D",0.25,IF(K183="E",0,"Blm Diisi"))))),IF(J183="%",IF(K183="","Blm Diisi",K183),IF(J183="Jumlah",IF(K183="","Blm Diisi",""),IF(J183="Rupiah",IF(K183="","Blm Diisi",""),IF(J183="","","-"))))))))</f>
        <v>0</v>
      </c>
      <c r="M183" s="24"/>
      <c r="O183" s="26" t="s">
        <v>613</v>
      </c>
      <c r="P183" s="26" t="s">
        <v>614</v>
      </c>
      <c r="Q183" s="31" t="s">
        <v>615</v>
      </c>
    </row>
    <row r="184" spans="1:17">
      <c r="A184" t="s">
        <v>498</v>
      </c>
      <c r="B184" s="19"/>
      <c r="C184" s="19"/>
      <c r="D184" s="19"/>
      <c r="E184" s="19"/>
      <c r="F184" s="19"/>
      <c r="G184" s="19" t="s">
        <v>616</v>
      </c>
      <c r="H184" s="24"/>
      <c r="I184" s="19"/>
      <c r="J184" s="24" t="s">
        <v>500</v>
      </c>
      <c r="K184" s="25">
        <v>130</v>
      </c>
      <c r="L184" s="24" t="str">
        <f>IF(J184="Ya/Tidak",IF(K184="Ya",1,IF(K184="Tidak",0,"Blm Diisi")),IF(J184="A/B/C",IF(K184="A",1,IF(K184="B",0.5,IF(K184="C",0,"Blm Diisi"))),IF(J184="A/B/C/D",IF(K184="A",1,IF(K184="B",0.67,IF(K184="C",0.33,IF(K184="D",0,"Blm Diisi")))),IF(J184="A/B/C/D/E",IF(K184="A",1,IF(K184="B",0.75,IF(K184="C",0.5,IF(K184="D",0.25,IF(K184="E",0,"Blm Diisi"))))),IF(J184="%",IF(K184="","Blm Diisi",K184),IF(J184="Jumlah",IF(K184="","Blm Diisi",""),IF(J184="Rupiah",IF(K184="","Blm Diisi",""),IF(J184="","","-"))))))))</f>
        <v>0</v>
      </c>
      <c r="M184" s="24"/>
      <c r="O184" s="26"/>
      <c r="P184" s="26"/>
      <c r="Q184" s="31"/>
    </row>
    <row r="185" spans="1:17">
      <c r="A185" t="s">
        <v>498</v>
      </c>
      <c r="B185" s="19"/>
      <c r="C185" s="19"/>
      <c r="D185" s="19"/>
      <c r="E185" s="19"/>
      <c r="F185" s="19"/>
      <c r="G185" s="19" t="s">
        <v>617</v>
      </c>
      <c r="H185" s="24"/>
      <c r="I185" s="19"/>
      <c r="J185" s="24" t="s">
        <v>500</v>
      </c>
      <c r="K185" s="25">
        <v>0</v>
      </c>
      <c r="L185" s="24" t="str">
        <f>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0</v>
      </c>
      <c r="M185" s="24"/>
      <c r="O185" s="26"/>
      <c r="P185" s="26"/>
      <c r="Q185" s="31"/>
    </row>
    <row r="186" spans="1:17">
      <c r="A186" t="s">
        <v>498</v>
      </c>
      <c r="B186" s="19"/>
      <c r="C186" s="19"/>
      <c r="D186" s="19"/>
      <c r="E186" s="19"/>
      <c r="F186" s="19"/>
      <c r="G186" s="19" t="s">
        <v>618</v>
      </c>
      <c r="H186" s="24"/>
      <c r="I186" s="19"/>
      <c r="J186" s="24" t="s">
        <v>500</v>
      </c>
      <c r="K186" s="25">
        <v>0</v>
      </c>
      <c r="L186" s="24" t="str">
        <f>IF(J186="Ya/Tidak",IF(K186="Ya",1,IF(K186="Tidak",0,"Blm Diisi")),IF(J186="A/B/C",IF(K186="A",1,IF(K186="B",0.5,IF(K186="C",0,"Blm Diisi"))),IF(J186="A/B/C/D",IF(K186="A",1,IF(K186="B",0.67,IF(K186="C",0.33,IF(K186="D",0,"Blm Diisi")))),IF(J186="A/B/C/D/E",IF(K186="A",1,IF(K186="B",0.75,IF(K186="C",0.5,IF(K186="D",0.25,IF(K186="E",0,"Blm Diisi"))))),IF(J186="%",IF(K186="","Blm Diisi",K186),IF(J186="Jumlah",IF(K186="","Blm Diisi",""),IF(J186="Rupiah",IF(K186="","Blm Diisi",""),IF(J186="","","-"))))))))</f>
        <v>0</v>
      </c>
      <c r="M186" s="24"/>
      <c r="O186" s="26"/>
      <c r="P186" s="26"/>
      <c r="Q186" s="31"/>
    </row>
    <row r="187" spans="1:17">
      <c r="A187" t="s">
        <v>498</v>
      </c>
      <c r="B187" s="19"/>
      <c r="C187" s="19"/>
      <c r="D187" s="19"/>
      <c r="E187" s="19"/>
      <c r="F187" s="19"/>
      <c r="G187" s="19" t="s">
        <v>619</v>
      </c>
      <c r="H187" s="24"/>
      <c r="I187" s="19"/>
      <c r="J187" s="24" t="s">
        <v>500</v>
      </c>
      <c r="K187" s="25">
        <v>130</v>
      </c>
      <c r="L187" s="24" t="str">
        <f>IF(J187="Ya/Tidak",IF(K187="Ya",1,IF(K187="Tidak",0,"Blm Diisi")),IF(J187="A/B/C",IF(K187="A",1,IF(K187="B",0.5,IF(K187="C",0,"Blm Diisi"))),IF(J187="A/B/C/D",IF(K187="A",1,IF(K187="B",0.67,IF(K187="C",0.33,IF(K187="D",0,"Blm Diisi")))),IF(J187="A/B/C/D/E",IF(K187="A",1,IF(K187="B",0.75,IF(K187="C",0.5,IF(K187="D",0.25,IF(K187="E",0,"Blm Diisi"))))),IF(J187="%",IF(K187="","Blm Diisi",K187),IF(J187="Jumlah",IF(K187="","Blm Diisi",""),IF(J187="Rupiah",IF(K187="","Blm Diisi",""),IF(J187="","","-"))))))))</f>
        <v>0</v>
      </c>
      <c r="M187" s="24"/>
      <c r="O187" s="26"/>
      <c r="P187" s="26"/>
      <c r="Q187" s="31"/>
    </row>
    <row r="188" spans="1:17">
      <c r="A188" t="s">
        <v>498</v>
      </c>
      <c r="B188" s="19"/>
      <c r="C188" s="19"/>
      <c r="D188" s="19"/>
      <c r="E188" s="19"/>
      <c r="F188" s="19"/>
      <c r="G188" s="19" t="s">
        <v>609</v>
      </c>
      <c r="H188" s="24"/>
      <c r="I188" s="19"/>
      <c r="J188" s="24" t="s">
        <v>500</v>
      </c>
      <c r="K188" s="25">
        <v>130</v>
      </c>
      <c r="L188" s="24" t="str">
        <f>IF(J188="Ya/Tidak",IF(K188="Ya",1,IF(K188="Tidak",0,"Blm Diisi")),IF(J188="A/B/C",IF(K188="A",1,IF(K188="B",0.5,IF(K188="C",0,"Blm Diisi"))),IF(J188="A/B/C/D",IF(K188="A",1,IF(K188="B",0.67,IF(K188="C",0.33,IF(K188="D",0,"Blm Diisi")))),IF(J188="A/B/C/D/E",IF(K188="A",1,IF(K188="B",0.75,IF(K188="C",0.5,IF(K188="D",0.25,IF(K188="E",0,"Blm Diisi"))))),IF(J188="%",IF(K188="","Blm Diisi",K188),IF(J188="Jumlah",IF(K188="","Blm Diisi",""),IF(J188="Rupiah",IF(K188="","Blm Diisi",""),IF(J188="","","-"))))))))</f>
        <v>0</v>
      </c>
      <c r="M188" s="24"/>
      <c r="O188" s="26"/>
      <c r="P188" s="26"/>
      <c r="Q188" s="31"/>
    </row>
    <row r="189" spans="1:17">
      <c r="B189" s="17"/>
      <c r="C189" s="17"/>
      <c r="D189" s="17">
        <v>6.0</v>
      </c>
      <c r="E189" s="17" t="s">
        <v>386</v>
      </c>
      <c r="F189" s="17"/>
      <c r="G189" s="17"/>
      <c r="H189" s="22">
        <v>5</v>
      </c>
      <c r="I189" s="17"/>
      <c r="J189" s="22"/>
      <c r="K189" s="22"/>
      <c r="L189" s="22" t="str">
        <f>SUM(L190,L195)</f>
        <v>0</v>
      </c>
      <c r="M189" s="22" t="str">
        <f>L189/H189</f>
        <v>0</v>
      </c>
      <c r="N189" s="1"/>
      <c r="O189" s="17"/>
      <c r="P189" s="17"/>
      <c r="Q189" s="29"/>
    </row>
    <row r="190" spans="1:17">
      <c r="B190" s="18"/>
      <c r="C190" s="18"/>
      <c r="D190" s="18"/>
      <c r="E190" s="18" t="s">
        <v>15</v>
      </c>
      <c r="F190" s="18" t="s">
        <v>620</v>
      </c>
      <c r="G190" s="18"/>
      <c r="H190" s="23">
        <v>2.5</v>
      </c>
      <c r="I190" s="18"/>
      <c r="J190" s="23"/>
      <c r="K190" s="23"/>
      <c r="L190" s="23" t="str">
        <f>AVERAGE(L191:L194)*H190</f>
        <v>0</v>
      </c>
      <c r="M190" s="23" t="str">
        <f>L190/H190</f>
        <v>0</v>
      </c>
      <c r="N190" s="1"/>
      <c r="O190" s="18"/>
      <c r="P190" s="18"/>
      <c r="Q190" s="30"/>
    </row>
    <row r="191" spans="1:17">
      <c r="A191" t="s">
        <v>17</v>
      </c>
      <c r="B191" s="19"/>
      <c r="C191" s="19"/>
      <c r="D191" s="19"/>
      <c r="E191" s="19"/>
      <c r="F191" s="19" t="s">
        <v>18</v>
      </c>
      <c r="G191" s="19" t="s">
        <v>621</v>
      </c>
      <c r="H191" s="24"/>
      <c r="I191" s="19" t="s">
        <v>622</v>
      </c>
      <c r="J191" s="24" t="s">
        <v>56</v>
      </c>
      <c r="K191" s="25" t="s">
        <v>30</v>
      </c>
      <c r="L191" s="24" t="str">
        <f>IF(J191="Ya/Tidak",IF(K191="Ya",1,IF(K191="Tidak",0,"Blm Diisi")),IF(J191="A/B/C",IF(K191="A",1,IF(K191="B",0.5,IF(K191="C",0,"Blm Diisi"))),IF(J191="A/B/C/D",IF(K191="A",1,IF(K191="B",0.67,IF(K191="C",0.33,IF(K191="D",0,"Blm Diisi")))),IF(J191="A/B/C/D/E",IF(K191="A",1,IF(K191="B",0.75,IF(K191="C",0.5,IF(K191="D",0.25,IF(K191="E",0,"Blm Diisi"))))),IF(J191="%",IF(K191="","Blm Diisi",K191),IF(J191="Jumlah",IF(K191="","Blm Diisi",""),IF(J191="Rupiah",IF(K191="","Blm Diisi",""),IF(J191="","","-"))))))))</f>
        <v>0</v>
      </c>
      <c r="M191" s="24"/>
      <c r="O191" s="26" t="s">
        <v>623</v>
      </c>
      <c r="P191" s="26" t="s">
        <v>624</v>
      </c>
      <c r="Q191" s="31" t="s">
        <v>625</v>
      </c>
    </row>
    <row r="192" spans="1:17">
      <c r="A192" t="s">
        <v>491</v>
      </c>
      <c r="B192" s="19"/>
      <c r="C192" s="19"/>
      <c r="D192" s="19"/>
      <c r="E192" s="19"/>
      <c r="F192" s="19" t="s">
        <v>26</v>
      </c>
      <c r="G192" s="19" t="s">
        <v>626</v>
      </c>
      <c r="H192" s="24"/>
      <c r="I192" s="19" t="s">
        <v>627</v>
      </c>
      <c r="J192" s="24" t="s">
        <v>494</v>
      </c>
      <c r="K192" s="25" t="str">
        <f>IF(OR(K193="",K194=""),"Blm Diisi",IF(K194/K193&gt;1,1,K194/K193))</f>
        <v>0</v>
      </c>
      <c r="L192" s="24" t="str">
        <f>IF(J192="Ya/Tidak",IF(K192="Ya",1,IF(K192="Tidak",0,"Blm Diisi")),IF(J192="A/B/C",IF(K192="A",1,IF(K192="B",0.5,IF(K192="C",0,"Blm Diisi"))),IF(J192="A/B/C/D",IF(K192="A",1,IF(K192="B",0.67,IF(K192="C",0.33,IF(K192="D",0,"Blm Diisi")))),IF(J192="A/B/C/D/E",IF(K192="A",1,IF(K192="B",0.75,IF(K192="C",0.5,IF(K192="D",0.25,IF(K192="E",0,"Blm Diisi"))))),IF(J192="%",IF(K192="","Blm Diisi",K192),IF(J192="Jumlah",IF(K192="","Blm Diisi",""),IF(J192="Rupiah",IF(K192="","Blm Diisi",""),IF(J192="","","-"))))))))</f>
        <v>0</v>
      </c>
      <c r="M192" s="24"/>
      <c r="O192" s="26"/>
      <c r="P192" s="26" t="s">
        <v>628</v>
      </c>
      <c r="Q192" s="31" t="s">
        <v>629</v>
      </c>
    </row>
    <row r="193" spans="1:17">
      <c r="A193" t="s">
        <v>498</v>
      </c>
      <c r="B193" s="19"/>
      <c r="C193" s="19"/>
      <c r="D193" s="19"/>
      <c r="E193" s="19"/>
      <c r="F193" s="19"/>
      <c r="G193" s="19" t="s">
        <v>630</v>
      </c>
      <c r="H193" s="24"/>
      <c r="I193" s="19"/>
      <c r="J193" s="24" t="s">
        <v>500</v>
      </c>
      <c r="K193" s="25">
        <v>1</v>
      </c>
      <c r="L193" s="24" t="str">
        <f>IF(J193="Ya/Tidak",IF(K193="Ya",1,IF(K193="Tidak",0,"Blm Diisi")),IF(J193="A/B/C",IF(K193="A",1,IF(K193="B",0.5,IF(K193="C",0,"Blm Diisi"))),IF(J193="A/B/C/D",IF(K193="A",1,IF(K193="B",0.67,IF(K193="C",0.33,IF(K193="D",0,"Blm Diisi")))),IF(J193="A/B/C/D/E",IF(K193="A",1,IF(K193="B",0.75,IF(K193="C",0.5,IF(K193="D",0.25,IF(K193="E",0,"Blm Diisi"))))),IF(J193="%",IF(K193="","Blm Diisi",K193),IF(J193="Jumlah",IF(K193="","Blm Diisi",""),IF(J193="Rupiah",IF(K193="","Blm Diisi",""),IF(J193="","","-"))))))))</f>
        <v>0</v>
      </c>
      <c r="M193" s="24"/>
      <c r="O193" s="26"/>
      <c r="P193" s="26"/>
      <c r="Q193" s="31"/>
    </row>
    <row r="194" spans="1:17">
      <c r="A194" t="s">
        <v>498</v>
      </c>
      <c r="B194" s="19"/>
      <c r="C194" s="19"/>
      <c r="D194" s="19"/>
      <c r="E194" s="19"/>
      <c r="F194" s="19"/>
      <c r="G194" s="19" t="s">
        <v>631</v>
      </c>
      <c r="H194" s="24"/>
      <c r="I194" s="19"/>
      <c r="J194" s="24" t="s">
        <v>500</v>
      </c>
      <c r="K194" s="25">
        <v>1</v>
      </c>
      <c r="L194" s="24" t="str">
        <f>IF(J194="Ya/Tidak",IF(K194="Ya",1,IF(K194="Tidak",0,"Blm Diisi")),IF(J194="A/B/C",IF(K194="A",1,IF(K194="B",0.5,IF(K194="C",0,"Blm Diisi"))),IF(J194="A/B/C/D",IF(K194="A",1,IF(K194="B",0.67,IF(K194="C",0.33,IF(K194="D",0,"Blm Diisi")))),IF(J194="A/B/C/D/E",IF(K194="A",1,IF(K194="B",0.75,IF(K194="C",0.5,IF(K194="D",0.25,IF(K194="E",0,"Blm Diisi"))))),IF(J194="%",IF(K194="","Blm Diisi",K194),IF(J194="Jumlah",IF(K194="","Blm Diisi",""),IF(J194="Rupiah",IF(K194="","Blm Diisi",""),IF(J194="","","-"))))))))</f>
        <v>0</v>
      </c>
      <c r="M194" s="24"/>
      <c r="O194" s="26"/>
      <c r="P194" s="26"/>
      <c r="Q194" s="31"/>
    </row>
    <row r="195" spans="1:17">
      <c r="B195" s="18"/>
      <c r="C195" s="18"/>
      <c r="D195" s="18"/>
      <c r="E195" s="18" t="s">
        <v>34</v>
      </c>
      <c r="F195" s="18" t="s">
        <v>632</v>
      </c>
      <c r="G195" s="18"/>
      <c r="H195" s="23">
        <v>2.5</v>
      </c>
      <c r="I195" s="18"/>
      <c r="J195" s="23"/>
      <c r="K195" s="23"/>
      <c r="L195" s="23" t="str">
        <f>AVERAGE(L196)*H195</f>
        <v>0</v>
      </c>
      <c r="M195" s="23" t="str">
        <f>L195/H195</f>
        <v>0</v>
      </c>
      <c r="N195" s="1"/>
      <c r="O195" s="18"/>
      <c r="P195" s="18"/>
      <c r="Q195" s="30"/>
    </row>
    <row r="196" spans="1:17">
      <c r="A196" t="s">
        <v>17</v>
      </c>
      <c r="B196" s="19"/>
      <c r="C196" s="19"/>
      <c r="D196" s="19"/>
      <c r="E196" s="19"/>
      <c r="F196" s="19" t="s">
        <v>508</v>
      </c>
      <c r="G196" s="19" t="s">
        <v>633</v>
      </c>
      <c r="H196" s="24"/>
      <c r="I196" s="19" t="s">
        <v>634</v>
      </c>
      <c r="J196" s="24" t="s">
        <v>56</v>
      </c>
      <c r="K196" s="25" t="s">
        <v>57</v>
      </c>
      <c r="L196" s="24" t="str">
        <f>IF(J196="Ya/Tidak",IF(K196="Ya",1,IF(K196="Tidak",0,"Blm Diisi")),IF(J196="A/B/C",IF(K196="A",1,IF(K196="B",0.5,IF(K196="C",0,"Blm Diisi"))),IF(J196="A/B/C/D",IF(K196="A",1,IF(K196="B",0.67,IF(K196="C",0.33,IF(K196="D",0,"Blm Diisi")))),IF(J196="A/B/C/D/E",IF(K196="A",1,IF(K196="B",0.75,IF(K196="C",0.5,IF(K196="D",0.25,IF(K196="E",0,"Blm Diisi"))))),IF(J196="%",IF(K196="","Blm Diisi",K196),IF(J196="Jumlah",IF(K196="","Blm Diisi",""),IF(J196="Rupiah",IF(K196="","Blm Diisi",""),IF(J196="","","-"))))))))</f>
        <v>0</v>
      </c>
      <c r="M196" s="24"/>
      <c r="O196" s="26" t="s">
        <v>635</v>
      </c>
      <c r="P196" s="26" t="s">
        <v>636</v>
      </c>
      <c r="Q196" s="31" t="s">
        <v>637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1:G1"/>
    <mergeCell ref="C3:G3"/>
    <mergeCell ref="D4:G4"/>
    <mergeCell ref="E5:G5"/>
    <mergeCell ref="E22:G22"/>
    <mergeCell ref="E35:G35"/>
    <mergeCell ref="E60:G60"/>
    <mergeCell ref="E74:G74"/>
    <mergeCell ref="E99:G99"/>
    <mergeCell ref="E125:G125"/>
    <mergeCell ref="E137:G137"/>
    <mergeCell ref="E147:G147"/>
    <mergeCell ref="E157:G157"/>
    <mergeCell ref="E166:G166"/>
    <mergeCell ref="E189:G189"/>
    <mergeCell ref="F6:G6"/>
    <mergeCell ref="F9:G9"/>
    <mergeCell ref="F13:G13"/>
    <mergeCell ref="F17:G17"/>
    <mergeCell ref="F23:G23"/>
    <mergeCell ref="F27:G27"/>
    <mergeCell ref="F32:G32"/>
    <mergeCell ref="F36:G36"/>
    <mergeCell ref="F40:G40"/>
    <mergeCell ref="F44:G44"/>
    <mergeCell ref="F51:G51"/>
    <mergeCell ref="F56:G56"/>
    <mergeCell ref="F58:G58"/>
    <mergeCell ref="F61:G61"/>
    <mergeCell ref="F65:G65"/>
    <mergeCell ref="F75:G75"/>
    <mergeCell ref="F78:G78"/>
    <mergeCell ref="F83:G83"/>
    <mergeCell ref="F88:G88"/>
    <mergeCell ref="F93:G93"/>
    <mergeCell ref="F100:G100"/>
    <mergeCell ref="F105:G105"/>
    <mergeCell ref="F112:G112"/>
    <mergeCell ref="F116:G116"/>
    <mergeCell ref="F120:G120"/>
    <mergeCell ref="F126:G126"/>
    <mergeCell ref="F133:G133"/>
    <mergeCell ref="F135:G135"/>
    <mergeCell ref="F138:G138"/>
    <mergeCell ref="F140:G140"/>
    <mergeCell ref="F143:G143"/>
    <mergeCell ref="F148:G148"/>
    <mergeCell ref="F150:G150"/>
    <mergeCell ref="F152:G152"/>
    <mergeCell ref="F158:G158"/>
    <mergeCell ref="F162:G162"/>
    <mergeCell ref="F164:G164"/>
    <mergeCell ref="F167:G167"/>
    <mergeCell ref="F169:G169"/>
    <mergeCell ref="F174:G174"/>
    <mergeCell ref="F190:G190"/>
    <mergeCell ref="F195:G195"/>
    <mergeCell ref="D124:G124"/>
  </mergeCells>
  <hyperlinks>
    <hyperlink ref="Q12" r:id="rId_hyperlink_1" tooltip="Click here to access file" display="Click here to access file"/>
    <hyperlink ref="Q14" r:id="rId_hyperlink_2" tooltip="Click here to access file" display="Click here to access file"/>
    <hyperlink ref="Q15" r:id="rId_hyperlink_3" tooltip="Click here to access file" display="Click here to access file"/>
    <hyperlink ref="Q16" r:id="rId_hyperlink_4" tooltip="Click here to access file" display="Click here to access file"/>
    <hyperlink ref="Q25" r:id="rId_hyperlink_5" tooltip="Click here to access file" display="Click here to access file"/>
    <hyperlink ref="Q28" r:id="rId_hyperlink_6" tooltip="Click here to access file" display="Click here to access file"/>
    <hyperlink ref="Q29" r:id="rId_hyperlink_7" tooltip="Click here to access file" display="Click here to access file"/>
    <hyperlink ref="Q30" r:id="rId_hyperlink_8" tooltip="Click here to access file" display="Click here to access file"/>
    <hyperlink ref="Q33" r:id="rId_hyperlink_9" tooltip="Click here to access file" display="Click here to access file"/>
    <hyperlink ref="Q34" r:id="rId_hyperlink_10" tooltip="Click here to access file" display="Click here to access file"/>
    <hyperlink ref="Q43" r:id="rId_hyperlink_11" tooltip="Click here to access file" display="Click here to access file"/>
    <hyperlink ref="Q45" r:id="rId_hyperlink_12" tooltip="Click here to access file" display="Click here to access file"/>
    <hyperlink ref="Q46" r:id="rId_hyperlink_13" tooltip="Click here to access file" display="Click here to access file"/>
    <hyperlink ref="Q48" r:id="rId_hyperlink_14" tooltip="Click here to access file" display="Click here to access file"/>
    <hyperlink ref="Q52" r:id="rId_hyperlink_15" tooltip="Click here to access file" display="Click here to access file"/>
    <hyperlink ref="Q53" r:id="rId_hyperlink_16" tooltip="Click here to access file" display="Click here to access file"/>
    <hyperlink ref="Q55" r:id="rId_hyperlink_17" tooltip="Click here to access file" display="Click here to access file"/>
    <hyperlink ref="Q59" r:id="rId_hyperlink_18" tooltip="Click here to access file" display="Click here to access file"/>
    <hyperlink ref="Q67" r:id="rId_hyperlink_19" tooltip="Click here to access file" display="Click here to access file"/>
    <hyperlink ref="Q73" r:id="rId_hyperlink_20" tooltip="Click here to access file" display="Click here to access file"/>
    <hyperlink ref="Q80" r:id="rId_hyperlink_21" tooltip="Click here to access file" display="Click here to access file"/>
    <hyperlink ref="Q84" r:id="rId_hyperlink_22" tooltip="Click here to access file" display="Click here to access file"/>
    <hyperlink ref="Q86" r:id="rId_hyperlink_23" tooltip="Click here to access file" display="Click here to access file"/>
    <hyperlink ref="Q90" r:id="rId_hyperlink_24" tooltip="Click here to access file" display="Click here to access file"/>
    <hyperlink ref="Q92" r:id="rId_hyperlink_25" tooltip="Click here to access file" display="Click here to access file"/>
    <hyperlink ref="Q95" r:id="rId_hyperlink_26" tooltip="Click here to access file" display="Click here to access file"/>
    <hyperlink ref="Q96" r:id="rId_hyperlink_27" tooltip="Click here to access file" display="Click here to access file"/>
    <hyperlink ref="Q97" r:id="rId_hyperlink_28" tooltip="Click here to access file" display="Click here to access file"/>
    <hyperlink ref="Q101" r:id="rId_hyperlink_29" tooltip="Click here to access file" display="Click here to access file"/>
    <hyperlink ref="Q104" r:id="rId_hyperlink_30" tooltip="Click here to access file" display="Click here to access file"/>
    <hyperlink ref="Q106" r:id="rId_hyperlink_31" tooltip="Click here to access file" display="Click here to access file"/>
    <hyperlink ref="Q109" r:id="rId_hyperlink_32" tooltip="Click here to access file" display="Click here to access file"/>
    <hyperlink ref="Q110" r:id="rId_hyperlink_33" tooltip="Click here to access file" display="Click here to access file"/>
    <hyperlink ref="Q111" r:id="rId_hyperlink_34" tooltip="Click here to access file" display="Click here to access file"/>
    <hyperlink ref="Q113" r:id="rId_hyperlink_35" tooltip="Click here to access file" display="Click here to access file"/>
    <hyperlink ref="Q114" r:id="rId_hyperlink_36" tooltip="Click here to access file" display="Click here to access file"/>
    <hyperlink ref="Q115" r:id="rId_hyperlink_37" tooltip="Click here to access file" display="Click here to access file"/>
    <hyperlink ref="Q121" r:id="rId_hyperlink_38" tooltip="Click here to access file" display="Click here to access file"/>
    <hyperlink ref="Q122" r:id="rId_hyperlink_39" tooltip="Click here to access file" display="Click here to access file"/>
    <hyperlink ref="Q123" r:id="rId_hyperlink_40" tooltip="Click here to access file" display="Click here to access file"/>
    <hyperlink ref="Q127" r:id="rId_hyperlink_41" tooltip="Click here to access file" display="Click here to access file"/>
    <hyperlink ref="Q130" r:id="rId_hyperlink_42" tooltip="Click here to access file" display="Click here to access file"/>
    <hyperlink ref="Q141" r:id="rId_hyperlink_43" tooltip="Click here to access file" display="Click here to access file"/>
    <hyperlink ref="Q142" r:id="rId_hyperlink_44" tooltip="Click here to access file" display="Click here to access file"/>
    <hyperlink ref="Q149" r:id="rId_hyperlink_45" tooltip="Click here to access file" display="Click here to access file"/>
    <hyperlink ref="Q153" r:id="rId_hyperlink_46" tooltip="Click here to access file" display="Click here to access file"/>
    <hyperlink ref="Q165" r:id="rId_hyperlink_47" tooltip="Click here to access file" display="Click here to access file"/>
    <hyperlink ref="Q192" r:id="rId_hyperlink_48" tooltip="Click here to access file" display="Click here to access file"/>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2023-03-08T13:14:13+07:00</dcterms:created>
  <dcterms:modified xsi:type="dcterms:W3CDTF">2023-03-08T13:14:13+07:00</dcterms:modified>
  <dc:title>Untitled Spreadsheet</dc:title>
  <dc:description/>
  <dc:subject/>
  <cp:keywords/>
  <cp:category/>
</cp:coreProperties>
</file>